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єстраційна форма" sheetId="1" r:id="rId1"/>
    <sheet name="Технічний файл" sheetId="2" state="hidden" r:id="rId2"/>
  </sheets>
  <definedNames>
    <definedName name="academician">'Реєстраційна форма'!$B$45</definedName>
    <definedName name="additional_info">'Реєстраційна форма'!$B$63</definedName>
    <definedName name="address_appartment">'Реєстраційна форма'!$B$18</definedName>
    <definedName name="address_building">'Реєстраційна форма'!$B$17</definedName>
    <definedName name="address_city">'Реєстраційна форма'!$B$15</definedName>
    <definedName name="address_country">'Реєстраційна форма'!$B$14</definedName>
    <definedName name="address_street">'Реєстраційна форма'!$B$16</definedName>
    <definedName name="address_zipcode">'Реєстраційна форма'!$B$19</definedName>
    <definedName name="birthday">'Реєстраційна форма'!$B$10</definedName>
    <definedName name="emails">'Реєстраційна форма'!$B$21</definedName>
    <definedName name="fields_eng">'Реєстраційна форма'!$B$51</definedName>
    <definedName name="fields_ukr">'Реєстраційна форма'!$B$50</definedName>
    <definedName name="info">'Реєстраційна форма'!$B$63</definedName>
    <definedName name="link1_descr">'Реєстраційна форма'!$A$55</definedName>
    <definedName name="link1_url">'Реєстраційна форма'!$B$55</definedName>
    <definedName name="link2_descr">'Реєстраційна форма'!$A$56</definedName>
    <definedName name="link2_url">'Реєстраційна форма'!$B$56</definedName>
    <definedName name="link3_descr">'Реєстраційна форма'!$A$57</definedName>
    <definedName name="link3_url">'Реєстраційна форма'!$B$57</definedName>
    <definedName name="link4_descr">'Реєстраційна форма'!$A$58</definedName>
    <definedName name="link4_url">'Реєстраційна форма'!$B$58</definedName>
    <definedName name="link5_descr">'Реєстраційна форма'!$A$59</definedName>
    <definedName name="link5_url">'Реєстраційна форма'!$B$59</definedName>
    <definedName name="link6_descr">'Реєстраційна форма'!$A$60</definedName>
    <definedName name="link6_url">'Реєстраційна форма'!$B$60</definedName>
    <definedName name="link7_descr">'Реєстраційна форма'!$A$61</definedName>
    <definedName name="link7_url">'Реєстраційна форма'!$B$61</definedName>
    <definedName name="middlename_eng">'Реєстраційна форма'!$B$8</definedName>
    <definedName name="middlename_ukr">'Реєстраційна форма'!$B$4</definedName>
    <definedName name="name_eng">'Реєстраційна форма'!$B$7</definedName>
    <definedName name="name_ukr">'Реєстраційна форма'!$B$3</definedName>
    <definedName name="orcid">'Реєстраційна форма'!$B$48</definedName>
    <definedName name="org1_address">'Реєстраційна форма'!$B$30</definedName>
    <definedName name="org1_city">'Реєстраційна форма'!$B$29</definedName>
    <definedName name="org1_country">'Реєстраційна форма'!$B$28</definedName>
    <definedName name="org1_emails">'Реєстраційна форма'!$B$26</definedName>
    <definedName name="org1_phones">'Реєстраційна форма'!$B$27</definedName>
    <definedName name="org1_position">'Реєстраційна форма'!$B$32</definedName>
    <definedName name="org1_short_title">'Реєстраційна форма'!$B$25</definedName>
    <definedName name="org1_title">'Реєстраційна форма'!$B$24</definedName>
    <definedName name="org1_zipcode">'Реєстраційна форма'!$B$31</definedName>
    <definedName name="org2_address">'Реєстраційна форма'!$B$41</definedName>
    <definedName name="org2_city">'Реєстраційна форма'!$B$40</definedName>
    <definedName name="org2_country">'Реєстраційна форма'!$B$39</definedName>
    <definedName name="org2_emails">'Реєстраційна форма'!$B$37</definedName>
    <definedName name="org2_phones">'Реєстраційна форма'!$B$38</definedName>
    <definedName name="org2_position">'Реєстраційна форма'!$B$43</definedName>
    <definedName name="org2_short_title">'Реєстраційна форма'!$B$36</definedName>
    <definedName name="org2_title">'Реєстраційна форма'!$B$35</definedName>
    <definedName name="org2_zipcode">'Реєстраційна форма'!$B$42</definedName>
    <definedName name="p1_authors">'Реєстраційна форма'!$B$68</definedName>
    <definedName name="p1_doi">'Реєстраційна форма'!$B$75</definedName>
    <definedName name="p1_journal">'Реєстраційна форма'!$B$70</definedName>
    <definedName name="p1_number">'Реєстраційна форма'!$B$72</definedName>
    <definedName name="p1_pages">'Реєстраційна форма'!$B$74</definedName>
    <definedName name="p1_title">'Реєстраційна форма'!$B$69</definedName>
    <definedName name="p1_url">'Реєстраційна форма'!$B$76</definedName>
    <definedName name="p1_volume">'Реєстраційна форма'!$B$71</definedName>
    <definedName name="p1_year">'Реєстраційна форма'!$B$73</definedName>
    <definedName name="p2_authors">'Реєстраційна форма'!$B$79</definedName>
    <definedName name="p2_doi">'Реєстраційна форма'!$B$86</definedName>
    <definedName name="p2_journal">'Реєстраційна форма'!$B$81</definedName>
    <definedName name="p2_number">'Реєстраційна форма'!$B$83</definedName>
    <definedName name="p2_pages">'Реєстраційна форма'!$B$85</definedName>
    <definedName name="p2_title">'Реєстраційна форма'!$B$80</definedName>
    <definedName name="p2_url">'Реєстраційна форма'!$B$87</definedName>
    <definedName name="p2_volume">'Реєстраційна форма'!$B$82</definedName>
    <definedName name="p2_year">'Реєстраційна форма'!$B$84</definedName>
    <definedName name="p3_authors">'Реєстраційна форма'!$B$90</definedName>
    <definedName name="p3_doi">'Реєстраційна форма'!$B$97</definedName>
    <definedName name="p3_journal">'Реєстраційна форма'!$B$92</definedName>
    <definedName name="p3_number">'Реєстраційна форма'!$B$94</definedName>
    <definedName name="p3_pages">'Реєстраційна форма'!$B$96</definedName>
    <definedName name="p3_title">'Реєстраційна форма'!$B$91</definedName>
    <definedName name="p3_url">'Реєстраційна форма'!$B$98</definedName>
    <definedName name="p3_volume">'Реєстраційна форма'!$B$93</definedName>
    <definedName name="p3_year">'Реєстраційна форма'!$B$95</definedName>
    <definedName name="p4_authors">'Реєстраційна форма'!$B$101</definedName>
    <definedName name="p4_doi">'Реєстраційна форма'!$B$108</definedName>
    <definedName name="p4_journal">'Реєстраційна форма'!$B$103</definedName>
    <definedName name="p4_number">'Реєстраційна форма'!$B$105</definedName>
    <definedName name="p4_pages">'Реєстраційна форма'!$B$107</definedName>
    <definedName name="p4_title">'Реєстраційна форма'!$B$102</definedName>
    <definedName name="p4_url">'Реєстраційна форма'!$B$109</definedName>
    <definedName name="p4_volume">'Реєстраційна форма'!$B$104</definedName>
    <definedName name="p4_year">'Реєстраційна форма'!$B$106</definedName>
    <definedName name="p5_authors">'Реєстраційна форма'!$B$112</definedName>
    <definedName name="p5_doi">'Реєстраційна форма'!$B$119</definedName>
    <definedName name="p5_journal">'Реєстраційна форма'!$B$114</definedName>
    <definedName name="p5_number">'Реєстраційна форма'!$B$116</definedName>
    <definedName name="p5_pages">'Реєстраційна форма'!$B$118</definedName>
    <definedName name="p5_title">'Реєстраційна форма'!$B$113</definedName>
    <definedName name="p5_url">'Реєстраційна форма'!$B$120</definedName>
    <definedName name="p5_volume">'Реєстраційна форма'!$B$115</definedName>
    <definedName name="p5_year">'Реєстраційна форма'!$B$117</definedName>
    <definedName name="phones">'Реєстраційна форма'!$B$20</definedName>
    <definedName name="scientific_degree">'Реєстраційна форма'!$B$46</definedName>
    <definedName name="scientific_title">'Реєстраційна форма'!$B$47</definedName>
    <definedName name="sex">'Реєстраційна форма'!$B$11</definedName>
    <definedName name="surname_eng">'Реєстраційна форма'!$B$6</definedName>
    <definedName name="surname_ukr">'Реєстраційна форма'!$B$2</definedName>
  </definedNames>
  <calcPr fullCalcOnLoad="1"/>
</workbook>
</file>

<file path=xl/sharedStrings.xml><?xml version="1.0" encoding="utf-8"?>
<sst xmlns="http://schemas.openxmlformats.org/spreadsheetml/2006/main" count="311" uniqueCount="205">
  <si>
    <t xml:space="preserve">Реєстраційна форма
для вступу в 
Київське математичне товариство
</t>
  </si>
  <si>
    <t>Прізвище</t>
  </si>
  <si>
    <t>surname_ukr</t>
  </si>
  <si>
    <t>Ім'я</t>
  </si>
  <si>
    <t>name_ukr</t>
  </si>
  <si>
    <t>По батькові</t>
  </si>
  <si>
    <t>middlename_ukr</t>
  </si>
  <si>
    <t>Last name</t>
  </si>
  <si>
    <t>surname_eng</t>
  </si>
  <si>
    <t>First name</t>
  </si>
  <si>
    <t>name_eng</t>
  </si>
  <si>
    <t>Middle name</t>
  </si>
  <si>
    <t>middlename_eng</t>
  </si>
  <si>
    <t>дата народження
(РРРР-ММ-ДД)</t>
  </si>
  <si>
    <t>birthday</t>
  </si>
  <si>
    <t>стать (M/F)</t>
  </si>
  <si>
    <t>sex</t>
  </si>
  <si>
    <t>Адреса:</t>
  </si>
  <si>
    <t>країна</t>
  </si>
  <si>
    <t>address_country</t>
  </si>
  <si>
    <t>місто</t>
  </si>
  <si>
    <t>address_city</t>
  </si>
  <si>
    <t>вулиця</t>
  </si>
  <si>
    <t>address_street</t>
  </si>
  <si>
    <t>будинок</t>
  </si>
  <si>
    <t>address_building</t>
  </si>
  <si>
    <t>квартира</t>
  </si>
  <si>
    <t>address_appartment</t>
  </si>
  <si>
    <t>поштовий індекс</t>
  </si>
  <si>
    <t>address_zipcode</t>
  </si>
  <si>
    <t>телефони</t>
  </si>
  <si>
    <t>phones</t>
  </si>
  <si>
    <t>електронні адреси (через кому)</t>
  </si>
  <si>
    <t>emails</t>
  </si>
  <si>
    <t>Місце роботи 1</t>
  </si>
  <si>
    <t>Повна назва організації</t>
  </si>
  <si>
    <t>org1_title</t>
  </si>
  <si>
    <t xml:space="preserve">Скорочена назва </t>
  </si>
  <si>
    <t>org1_short_title</t>
  </si>
  <si>
    <t>Emails</t>
  </si>
  <si>
    <t>org1_emails</t>
  </si>
  <si>
    <t>Телефони</t>
  </si>
  <si>
    <t>org1_phones</t>
  </si>
  <si>
    <t>Країна</t>
  </si>
  <si>
    <t>org1_country</t>
  </si>
  <si>
    <t>Місто</t>
  </si>
  <si>
    <t>org1_city</t>
  </si>
  <si>
    <t>Адреса</t>
  </si>
  <si>
    <t>org1_address</t>
  </si>
  <si>
    <t>Поштовий індекс</t>
  </si>
  <si>
    <t>org1_zipcode</t>
  </si>
  <si>
    <t xml:space="preserve">Посада </t>
  </si>
  <si>
    <t>org1_position</t>
  </si>
  <si>
    <t>Місце роботи 2</t>
  </si>
  <si>
    <t>org2_title</t>
  </si>
  <si>
    <t>org2_short_title</t>
  </si>
  <si>
    <t>org2_emails</t>
  </si>
  <si>
    <t>org2_phones</t>
  </si>
  <si>
    <t>org2_country</t>
  </si>
  <si>
    <t>org2_city</t>
  </si>
  <si>
    <t>org2_address</t>
  </si>
  <si>
    <t>org2_zipcode</t>
  </si>
  <si>
    <t>org2_position</t>
  </si>
  <si>
    <t xml:space="preserve">Академічне звання </t>
  </si>
  <si>
    <t>academician</t>
  </si>
  <si>
    <t>Науковий ступінь</t>
  </si>
  <si>
    <t>scientific_degree</t>
  </si>
  <si>
    <t>Наукове звання</t>
  </si>
  <si>
    <t>scientific_title</t>
  </si>
  <si>
    <t xml:space="preserve">Orcid </t>
  </si>
  <si>
    <t>orcid</t>
  </si>
  <si>
    <t>Області інтересів і досліджень
(українською)</t>
  </si>
  <si>
    <t>fields_ukr</t>
  </si>
  <si>
    <t>Fields of research and interest
(in english)</t>
  </si>
  <si>
    <t>fields_eng</t>
  </si>
  <si>
    <t>Лінки</t>
  </si>
  <si>
    <t>опис</t>
  </si>
  <si>
    <t>url</t>
  </si>
  <si>
    <t>Домашня сторінка</t>
  </si>
  <si>
    <t>Статті на arxiv</t>
  </si>
  <si>
    <t>...</t>
  </si>
  <si>
    <t>Додаткова інформація про себе</t>
  </si>
  <si>
    <t>additional_info</t>
  </si>
  <si>
    <t>Вибрані публікації (до 5):</t>
  </si>
  <si>
    <t>Публікація 1</t>
  </si>
  <si>
    <t>Автори (через кому)</t>
  </si>
  <si>
    <t>p1_authors</t>
  </si>
  <si>
    <t>Назва</t>
  </si>
  <si>
    <t>p1_title</t>
  </si>
  <si>
    <t>Журнал</t>
  </si>
  <si>
    <t>p1_journal</t>
  </si>
  <si>
    <t xml:space="preserve">Том </t>
  </si>
  <si>
    <t>p1_volume</t>
  </si>
  <si>
    <t>Номер</t>
  </si>
  <si>
    <t>p1_number</t>
  </si>
  <si>
    <t xml:space="preserve">Рік </t>
  </si>
  <si>
    <t>p1_year</t>
  </si>
  <si>
    <t>Сторінки</t>
  </si>
  <si>
    <t>p1_pages</t>
  </si>
  <si>
    <t>Doi</t>
  </si>
  <si>
    <t>p1_doi</t>
  </si>
  <si>
    <t>Urls</t>
  </si>
  <si>
    <t>p1_url</t>
  </si>
  <si>
    <t>Публікація 2</t>
  </si>
  <si>
    <t>p2_authors</t>
  </si>
  <si>
    <t>p2_title</t>
  </si>
  <si>
    <t>p2_journal</t>
  </si>
  <si>
    <t>p2_volume</t>
  </si>
  <si>
    <t>p2_number</t>
  </si>
  <si>
    <t>p2_year</t>
  </si>
  <si>
    <t>p2_pages</t>
  </si>
  <si>
    <t>p2_doi</t>
  </si>
  <si>
    <t>p2_url</t>
  </si>
  <si>
    <t>Публікація 3</t>
  </si>
  <si>
    <t>p3_authors</t>
  </si>
  <si>
    <t>p3_title</t>
  </si>
  <si>
    <t>p3_journal</t>
  </si>
  <si>
    <t>p3_volume</t>
  </si>
  <si>
    <t>p3_number</t>
  </si>
  <si>
    <t>p3_year</t>
  </si>
  <si>
    <t>p3_pages</t>
  </si>
  <si>
    <t>p3_doi</t>
  </si>
  <si>
    <t>p3_url</t>
  </si>
  <si>
    <t>Публікація 4</t>
  </si>
  <si>
    <t>p4_authors</t>
  </si>
  <si>
    <t>p4_title</t>
  </si>
  <si>
    <t>p4_journal</t>
  </si>
  <si>
    <t>p4_volume</t>
  </si>
  <si>
    <t>p4_number</t>
  </si>
  <si>
    <t>p4_year</t>
  </si>
  <si>
    <t>p4_pages</t>
  </si>
  <si>
    <t>p4_doi</t>
  </si>
  <si>
    <t>p4_url</t>
  </si>
  <si>
    <t>Публікація 5</t>
  </si>
  <si>
    <t>p5_authors</t>
  </si>
  <si>
    <t>p5_title</t>
  </si>
  <si>
    <t>p5_journal</t>
  </si>
  <si>
    <t>p5_volume</t>
  </si>
  <si>
    <t>p5_number</t>
  </si>
  <si>
    <t>p5_year</t>
  </si>
  <si>
    <t>p5_pages</t>
  </si>
  <si>
    <t>p5_doi</t>
  </si>
  <si>
    <t>p5_url</t>
  </si>
  <si>
    <t>---</t>
  </si>
  <si>
    <t>title: Члени КМТ</t>
  </si>
  <si>
    <t>layout: member</t>
  </si>
  <si>
    <t>member:</t>
  </si>
  <si>
    <t xml:space="preserve">  name:</t>
  </si>
  <si>
    <t xml:space="preserve">    eng:</t>
  </si>
  <si>
    <t xml:space="preserve">      surname:</t>
  </si>
  <si>
    <t xml:space="preserve">      name:</t>
  </si>
  <si>
    <t xml:space="preserve">      middlename:</t>
  </si>
  <si>
    <t xml:space="preserve">    ukr:</t>
  </si>
  <si>
    <t xml:space="preserve">  personal_data:</t>
  </si>
  <si>
    <t xml:space="preserve">    birthday:</t>
  </si>
  <si>
    <t xml:space="preserve">    photos: [</t>
  </si>
  <si>
    <t>]</t>
  </si>
  <si>
    <t xml:space="preserve">    sex:</t>
  </si>
  <si>
    <t xml:space="preserve">  contacts:</t>
  </si>
  <si>
    <t xml:space="preserve">      country:</t>
  </si>
  <si>
    <t xml:space="preserve">      city:</t>
  </si>
  <si>
    <t xml:space="preserve">      street:</t>
  </si>
  <si>
    <t xml:space="preserve">      building:</t>
  </si>
  <si>
    <t xml:space="preserve">      appartment:</t>
  </si>
  <si>
    <t xml:space="preserve">      zipcode:</t>
  </si>
  <si>
    <t xml:space="preserve">    phones: [</t>
  </si>
  <si>
    <t xml:space="preserve">    emails: [</t>
  </si>
  <si>
    <t xml:space="preserve">    orcid:</t>
  </si>
  <si>
    <t xml:space="preserve">  career:</t>
  </si>
  <si>
    <t xml:space="preserve">    academy:</t>
  </si>
  <si>
    <t xml:space="preserve">    stupin:</t>
  </si>
  <si>
    <t xml:space="preserve">    zvannya:</t>
  </si>
  <si>
    <t xml:space="preserve">  organizations:</t>
  </si>
  <si>
    <t xml:space="preserve">  - emails: [</t>
  </si>
  <si>
    <t xml:space="preserve">    zipcode:</t>
  </si>
  <si>
    <t xml:space="preserve">      address:</t>
  </si>
  <si>
    <t xml:space="preserve">      position:</t>
  </si>
  <si>
    <t xml:space="preserve">      short_title:</t>
  </si>
  <si>
    <t xml:space="preserve">      title:</t>
  </si>
  <si>
    <t xml:space="preserve">  fields:</t>
  </si>
  <si>
    <t xml:space="preserve">    eng: [</t>
  </si>
  <si>
    <t xml:space="preserve">    ukr: [</t>
  </si>
  <si>
    <t xml:space="preserve">  info:</t>
  </si>
  <si>
    <t xml:space="preserve">  membertype:</t>
  </si>
  <si>
    <t>Член КМТ</t>
  </si>
  <si>
    <t xml:space="preserve">  dir:</t>
  </si>
  <si>
    <t>??????????????</t>
  </si>
  <si>
    <t xml:space="preserve">  urls:</t>
  </si>
  <si>
    <t xml:space="preserve">  publications:</t>
  </si>
  <si>
    <t xml:space="preserve">    - authors: [</t>
  </si>
  <si>
    <t xml:space="preserve">      title:   </t>
  </si>
  <si>
    <t xml:space="preserve">      journal:  </t>
  </si>
  <si>
    <t xml:space="preserve">      year:     </t>
  </si>
  <si>
    <t xml:space="preserve">      volume:   </t>
  </si>
  <si>
    <t xml:space="preserve">      number:</t>
  </si>
  <si>
    <t xml:space="preserve">      pages:    </t>
  </si>
  <si>
    <t xml:space="preserve">      doi:      </t>
  </si>
  <si>
    <t xml:space="preserve">      urls:</t>
  </si>
  <si>
    <t xml:space="preserve">      journal: </t>
  </si>
  <si>
    <t xml:space="preserve">      year:    </t>
  </si>
  <si>
    <t xml:space="preserve">      volume:  </t>
  </si>
  <si>
    <t xml:space="preserve">      number:  </t>
  </si>
  <si>
    <t xml:space="preserve">      pages:  </t>
  </si>
  <si>
    <t xml:space="preserve">      doi:     </t>
  </si>
  <si>
    <t xml:space="preserve">      title: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</si>
</sst>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General"/>
  </numFmts>
  <fonts count="18">
    <font>
      <b/>
      <sz val="12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60"/>
      <name val="Arial"/>
      <family val="2"/>
    </font>
    <font>
      <sz val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sz val="12"/>
      <name val="Courier New"/>
      <family val="3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4">
    <xf numFmtId="164" fontId="0" fillId="0" borderId="0">
      <alignment horizontal="left"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Protection="0">
      <alignment horizontal="left" vertical="top" wrapText="1"/>
    </xf>
    <xf numFmtId="164" fontId="2" fillId="2" borderId="0" applyNumberFormat="0" applyBorder="0" applyProtection="0">
      <alignment horizontal="left" vertical="top" wrapText="1"/>
    </xf>
    <xf numFmtId="164" fontId="2" fillId="2" borderId="0" applyNumberFormat="0" applyBorder="0" applyProtection="0">
      <alignment horizontal="left" vertical="top" wrapText="1"/>
    </xf>
    <xf numFmtId="164" fontId="2" fillId="3" borderId="0" applyNumberFormat="0" applyProtection="0">
      <alignment horizontal="left" vertical="top" wrapText="1"/>
    </xf>
    <xf numFmtId="164" fontId="2" fillId="3" borderId="0" applyNumberFormat="0" applyBorder="0" applyProtection="0">
      <alignment horizontal="left" vertical="top" wrapText="1"/>
    </xf>
    <xf numFmtId="164" fontId="2" fillId="3" borderId="0" applyNumberFormat="0" applyBorder="0" applyProtection="0">
      <alignment horizontal="left" vertical="top" wrapText="1"/>
    </xf>
    <xf numFmtId="164" fontId="3" fillId="4" borderId="0" applyNumberFormat="0" applyProtection="0">
      <alignment horizontal="left" vertical="top" wrapText="1"/>
    </xf>
    <xf numFmtId="164" fontId="3" fillId="4" borderId="0" applyNumberFormat="0" applyBorder="0" applyProtection="0">
      <alignment horizontal="left" vertical="top" wrapText="1"/>
    </xf>
    <xf numFmtId="164" fontId="3" fillId="4" borderId="0" applyNumberFormat="0" applyBorder="0" applyProtection="0">
      <alignment horizontal="left" vertical="top" wrapText="1"/>
    </xf>
    <xf numFmtId="164" fontId="3" fillId="0" borderId="0" applyNumberFormat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164" fontId="4" fillId="5" borderId="0" applyNumberFormat="0" applyProtection="0">
      <alignment horizontal="left" vertical="top" wrapText="1"/>
    </xf>
    <xf numFmtId="164" fontId="4" fillId="5" borderId="0" applyNumberFormat="0" applyBorder="0" applyProtection="0">
      <alignment horizontal="left" vertical="top" wrapText="1"/>
    </xf>
    <xf numFmtId="164" fontId="4" fillId="5" borderId="0" applyNumberFormat="0" applyBorder="0" applyProtection="0">
      <alignment horizontal="left" vertical="top" wrapText="1"/>
    </xf>
    <xf numFmtId="164" fontId="5" fillId="6" borderId="0" applyNumberFormat="0" applyProtection="0">
      <alignment horizontal="left" vertical="top" wrapText="1"/>
    </xf>
    <xf numFmtId="164" fontId="5" fillId="6" borderId="0" applyNumberFormat="0" applyBorder="0" applyProtection="0">
      <alignment horizontal="left" vertical="top" wrapText="1"/>
    </xf>
    <xf numFmtId="164" fontId="5" fillId="6" borderId="0" applyNumberFormat="0" applyBorder="0" applyProtection="0">
      <alignment horizontal="left" vertical="top" wrapText="1"/>
    </xf>
    <xf numFmtId="164" fontId="6" fillId="0" borderId="0" applyNumberFormat="0" applyProtection="0">
      <alignment horizontal="left" vertical="top" wrapText="1"/>
    </xf>
    <xf numFmtId="164" fontId="6" fillId="0" borderId="0" applyNumberFormat="0" applyFill="0" applyBorder="0" applyProtection="0">
      <alignment horizontal="left" vertical="top" wrapText="1"/>
    </xf>
    <xf numFmtId="164" fontId="6" fillId="0" borderId="0" applyNumberFormat="0" applyFill="0" applyBorder="0" applyProtection="0">
      <alignment horizontal="left" vertical="top" wrapText="1"/>
    </xf>
    <xf numFmtId="164" fontId="7" fillId="7" borderId="0" applyNumberFormat="0" applyProtection="0">
      <alignment horizontal="left" vertical="top" wrapText="1"/>
    </xf>
    <xf numFmtId="164" fontId="7" fillId="7" borderId="0" applyNumberFormat="0" applyBorder="0" applyProtection="0">
      <alignment horizontal="left" vertical="top" wrapText="1"/>
    </xf>
    <xf numFmtId="164" fontId="7" fillId="7" borderId="0" applyNumberFormat="0" applyBorder="0" applyProtection="0">
      <alignment horizontal="left" vertical="top" wrapText="1"/>
    </xf>
    <xf numFmtId="164" fontId="8" fillId="0" borderId="0" applyNumberFormat="0" applyProtection="0">
      <alignment horizontal="left" vertical="top" wrapText="1"/>
    </xf>
    <xf numFmtId="164" fontId="8" fillId="0" borderId="0" applyNumberFormat="0" applyFill="0" applyBorder="0" applyProtection="0">
      <alignment horizontal="left" vertical="top" wrapText="1"/>
    </xf>
    <xf numFmtId="164" fontId="8" fillId="0" borderId="0" applyNumberFormat="0" applyFill="0" applyBorder="0" applyProtection="0">
      <alignment horizontal="left" vertical="top" wrapText="1"/>
    </xf>
    <xf numFmtId="164" fontId="9" fillId="0" borderId="0" applyNumberFormat="0" applyProtection="0">
      <alignment horizontal="left" vertical="top" wrapText="1"/>
    </xf>
    <xf numFmtId="164" fontId="9" fillId="0" borderId="0" applyNumberFormat="0" applyFill="0" applyBorder="0" applyProtection="0">
      <alignment horizontal="left" vertical="top" wrapText="1"/>
    </xf>
    <xf numFmtId="164" fontId="9" fillId="0" borderId="0" applyNumberFormat="0" applyFill="0" applyBorder="0" applyProtection="0">
      <alignment horizontal="left" vertical="top" wrapText="1"/>
    </xf>
    <xf numFmtId="164" fontId="10" fillId="0" borderId="0" applyNumberFormat="0" applyProtection="0">
      <alignment horizontal="left" vertical="top" wrapText="1"/>
    </xf>
    <xf numFmtId="164" fontId="10" fillId="0" borderId="0" applyNumberFormat="0" applyFill="0" applyBorder="0" applyProtection="0">
      <alignment horizontal="left" vertical="top" wrapText="1"/>
    </xf>
    <xf numFmtId="164" fontId="10" fillId="0" borderId="0" applyNumberFormat="0" applyFill="0" applyBorder="0" applyProtection="0">
      <alignment horizontal="left" vertical="top" wrapText="1"/>
    </xf>
    <xf numFmtId="164" fontId="11" fillId="0" borderId="0" applyNumberFormat="0" applyProtection="0">
      <alignment horizontal="left" vertical="top" wrapText="1"/>
    </xf>
    <xf numFmtId="164" fontId="11" fillId="0" borderId="0" applyNumberFormat="0" applyFill="0" applyBorder="0" applyProtection="0">
      <alignment horizontal="left" vertical="top" wrapText="1"/>
    </xf>
    <xf numFmtId="164" fontId="11" fillId="0" borderId="0" applyNumberFormat="0" applyFill="0" applyBorder="0" applyProtection="0">
      <alignment horizontal="left" vertical="top" wrapText="1"/>
    </xf>
    <xf numFmtId="164" fontId="12" fillId="8" borderId="1" applyNumberFormat="0" applyProtection="0">
      <alignment horizontal="left" vertical="top" wrapText="1"/>
    </xf>
    <xf numFmtId="164" fontId="13" fillId="9" borderId="1" applyNumberFormat="0" applyProtection="0">
      <alignment horizontal="left" vertical="top" wrapText="1"/>
    </xf>
    <xf numFmtId="164" fontId="14" fillId="10" borderId="0" applyNumberFormat="0" applyProtection="0">
      <alignment horizontal="left" vertical="top" wrapText="1"/>
    </xf>
    <xf numFmtId="164" fontId="14" fillId="10" borderId="0" applyNumberFormat="0" applyBorder="0" applyProtection="0">
      <alignment horizontal="left" vertical="top" wrapText="1"/>
    </xf>
    <xf numFmtId="164" fontId="14" fillId="10" borderId="0" applyNumberFormat="0" applyBorder="0" applyProtection="0">
      <alignment horizontal="left" vertical="top" wrapText="1"/>
    </xf>
    <xf numFmtId="164" fontId="15" fillId="10" borderId="2" applyNumberFormat="0" applyProtection="0">
      <alignment horizontal="left" vertical="top" wrapText="1"/>
    </xf>
    <xf numFmtId="164" fontId="15" fillId="10" borderId="2" applyNumberFormat="0" applyProtection="0">
      <alignment horizontal="left" vertical="top" wrapText="1"/>
    </xf>
    <xf numFmtId="164" fontId="15" fillId="10" borderId="2" applyNumberFormat="0" applyProtection="0">
      <alignment horizontal="left" vertical="top" wrapText="1"/>
    </xf>
    <xf numFmtId="164" fontId="16" fillId="0" borderId="0" applyNumberFormat="0" applyProtection="0">
      <alignment horizontal="left" vertical="top" wrapText="1"/>
    </xf>
    <xf numFmtId="164" fontId="0" fillId="0" borderId="0" applyNumberFormat="0" applyProtection="0">
      <alignment horizontal="left" vertical="top" wrapText="1"/>
    </xf>
    <xf numFmtId="164" fontId="0" fillId="0" borderId="0" applyNumberFormat="0" applyFill="0" applyBorder="0" applyProtection="0">
      <alignment horizontal="left" vertical="top" wrapText="1"/>
    </xf>
    <xf numFmtId="164" fontId="0" fillId="0" borderId="0" applyNumberFormat="0" applyFill="0" applyBorder="0" applyProtection="0">
      <alignment horizontal="left" vertical="top" wrapText="1"/>
    </xf>
    <xf numFmtId="164" fontId="0" fillId="0" borderId="0" applyNumberFormat="0" applyProtection="0">
      <alignment horizontal="left" vertical="top" wrapText="1"/>
    </xf>
    <xf numFmtId="164" fontId="0" fillId="0" borderId="0" applyNumberFormat="0" applyFill="0" applyBorder="0" applyProtection="0">
      <alignment horizontal="left" vertical="top" wrapText="1"/>
    </xf>
    <xf numFmtId="164" fontId="0" fillId="0" borderId="0" applyNumberFormat="0" applyFill="0" applyBorder="0" applyProtection="0">
      <alignment horizontal="left" vertical="top" wrapText="1"/>
    </xf>
    <xf numFmtId="164" fontId="4" fillId="0" borderId="0" applyNumberFormat="0" applyProtection="0">
      <alignment horizontal="left" vertical="top" wrapText="1"/>
    </xf>
    <xf numFmtId="164" fontId="4" fillId="0" borderId="0" applyNumberFormat="0" applyFill="0" applyBorder="0" applyProtection="0">
      <alignment horizontal="left" vertical="top" wrapText="1"/>
    </xf>
    <xf numFmtId="164" fontId="4" fillId="0" borderId="0" applyNumberFormat="0" applyFill="0" applyBorder="0" applyProtection="0">
      <alignment horizontal="left" vertical="top" wrapText="1"/>
    </xf>
  </cellStyleXfs>
  <cellXfs count="31">
    <xf numFmtId="164" fontId="0" fillId="0" borderId="0" xfId="0" applyAlignment="1">
      <alignment horizontal="left" vertical="top" wrapText="1"/>
    </xf>
    <xf numFmtId="164" fontId="0" fillId="0" borderId="0" xfId="0" applyFont="1" applyAlignment="1">
      <alignment horizontal="left" vertical="top" wrapText="1"/>
    </xf>
    <xf numFmtId="164" fontId="0" fillId="9" borderId="0" xfId="57" applyNumberFormat="1" applyFont="1" applyBorder="1" applyAlignment="1" applyProtection="1">
      <alignment horizontal="center" vertical="center" wrapText="1"/>
      <protection/>
    </xf>
    <xf numFmtId="164" fontId="13" fillId="9" borderId="1" xfId="57" applyNumberFormat="1" applyFont="1" applyProtection="1">
      <alignment horizontal="left" vertical="top" wrapText="1"/>
      <protection/>
    </xf>
    <xf numFmtId="164" fontId="12" fillId="8" borderId="1" xfId="56" applyNumberFormat="1" applyProtection="1">
      <alignment horizontal="left" vertical="top" wrapText="1"/>
      <protection/>
    </xf>
    <xf numFmtId="165" fontId="12" fillId="8" borderId="1" xfId="56" applyNumberFormat="1" applyProtection="1">
      <alignment horizontal="left" vertical="top" wrapText="1"/>
      <protection/>
    </xf>
    <xf numFmtId="164" fontId="0" fillId="9" borderId="1" xfId="57" applyNumberFormat="1" applyFont="1" applyAlignment="1" applyProtection="1">
      <alignment horizontal="left" vertical="center" wrapText="1"/>
      <protection/>
    </xf>
    <xf numFmtId="164" fontId="13" fillId="9" borderId="1" xfId="57" applyNumberFormat="1" applyFont="1" applyAlignment="1" applyProtection="1">
      <alignment horizontal="left" vertical="top" wrapText="1"/>
      <protection/>
    </xf>
    <xf numFmtId="164" fontId="12" fillId="8" borderId="1" xfId="56" applyNumberFormat="1" applyAlignment="1" applyProtection="1">
      <alignment horizontal="center" vertical="center" wrapText="1"/>
      <protection/>
    </xf>
    <xf numFmtId="164" fontId="0" fillId="9" borderId="1" xfId="57" applyNumberFormat="1" applyFont="1" applyProtection="1">
      <alignment horizontal="left" vertical="top" wrapText="1"/>
      <protection/>
    </xf>
    <xf numFmtId="164" fontId="0" fillId="0" borderId="3" xfId="0" applyFont="1" applyFill="1" applyBorder="1" applyAlignment="1">
      <alignment horizontal="left" vertical="top" wrapText="1"/>
    </xf>
    <xf numFmtId="164" fontId="0" fillId="0" borderId="3" xfId="0" applyFont="1" applyFill="1" applyBorder="1" applyAlignment="1">
      <alignment horizontal="center" vertical="center" wrapText="1"/>
    </xf>
    <xf numFmtId="164" fontId="12" fillId="8" borderId="1" xfId="56" applyNumberFormat="1" applyAlignment="1" applyProtection="1">
      <alignment horizontal="left" vertical="top" wrapText="1"/>
      <protection/>
    </xf>
    <xf numFmtId="164" fontId="12" fillId="8" borderId="1" xfId="56" applyNumberFormat="1" applyFont="1" applyAlignment="1" applyProtection="1">
      <alignment horizontal="left" vertical="center" wrapText="1"/>
      <protection/>
    </xf>
    <xf numFmtId="164" fontId="13" fillId="9" borderId="1" xfId="57" applyNumberFormat="1" applyProtection="1">
      <alignment horizontal="left" vertical="top" wrapText="1"/>
      <protection/>
    </xf>
    <xf numFmtId="164" fontId="0" fillId="9" borderId="1" xfId="57" applyNumberFormat="1" applyFont="1" applyAlignment="1" applyProtection="1">
      <alignment horizontal="left" vertical="top" wrapText="1"/>
      <protection/>
    </xf>
    <xf numFmtId="164" fontId="0" fillId="11" borderId="4" xfId="0" applyFont="1" applyFill="1" applyBorder="1" applyAlignment="1">
      <alignment horizontal="left" vertical="top" wrapText="1"/>
    </xf>
    <xf numFmtId="164" fontId="0" fillId="0" borderId="4" xfId="0" applyFont="1" applyBorder="1" applyAlignment="1">
      <alignment horizontal="left" vertical="top" wrapText="1"/>
    </xf>
    <xf numFmtId="164" fontId="0" fillId="11" borderId="5" xfId="0" applyFont="1" applyFill="1" applyBorder="1" applyAlignment="1">
      <alignment horizontal="left" vertical="top" wrapText="1"/>
    </xf>
    <xf numFmtId="164" fontId="0" fillId="0" borderId="5" xfId="0" applyFont="1" applyBorder="1" applyAlignment="1">
      <alignment horizontal="left" vertical="top" wrapText="1"/>
    </xf>
    <xf numFmtId="164" fontId="12" fillId="8" borderId="1" xfId="56" applyNumberFormat="1" applyFont="1" applyProtection="1">
      <alignment horizontal="left" vertical="top" wrapText="1"/>
      <protection/>
    </xf>
    <xf numFmtId="164" fontId="0" fillId="0" borderId="6" xfId="0" applyFont="1" applyBorder="1" applyAlignment="1">
      <alignment horizontal="left" vertical="top" wrapText="1"/>
    </xf>
    <xf numFmtId="164" fontId="0" fillId="0" borderId="0" xfId="0" applyFont="1" applyAlignment="1">
      <alignment horizontal="left" vertical="top" wrapText="1"/>
    </xf>
    <xf numFmtId="164" fontId="0" fillId="12" borderId="6" xfId="0" applyFont="1" applyFill="1" applyBorder="1" applyAlignment="1">
      <alignment horizontal="left" vertical="top" wrapText="1"/>
    </xf>
    <xf numFmtId="164" fontId="0" fillId="11" borderId="6" xfId="0" applyFont="1" applyFill="1" applyBorder="1" applyAlignment="1">
      <alignment horizontal="left" vertical="top" wrapText="1"/>
    </xf>
    <xf numFmtId="164" fontId="0" fillId="11" borderId="0" xfId="0" applyFont="1" applyFill="1" applyAlignment="1">
      <alignment horizontal="left" vertical="top" wrapText="1"/>
    </xf>
    <xf numFmtId="164" fontId="0" fillId="12" borderId="5" xfId="0" applyFont="1" applyFill="1" applyBorder="1" applyAlignment="1">
      <alignment horizontal="left" vertical="top" wrapText="1"/>
    </xf>
    <xf numFmtId="164" fontId="17" fillId="0" borderId="0" xfId="0" applyFont="1" applyAlignment="1">
      <alignment horizontal="left" vertical="top" wrapText="1"/>
    </xf>
    <xf numFmtId="164" fontId="17" fillId="0" borderId="0" xfId="0" applyNumberFormat="1" applyFont="1" applyAlignment="1">
      <alignment horizontal="left" vertical="top" wrapText="1"/>
    </xf>
    <xf numFmtId="165" fontId="17" fillId="0" borderId="0" xfId="0" applyNumberFormat="1" applyFont="1" applyAlignment="1">
      <alignment horizontal="left" vertical="top" wrapText="1"/>
    </xf>
    <xf numFmtId="164" fontId="17" fillId="0" borderId="0" xfId="0" applyFont="1" applyBorder="1" applyAlignment="1">
      <alignment horizontal="left" vertical="center" wrapText="1"/>
    </xf>
  </cellXfs>
  <cellStyles count="6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1 3" xfId="22"/>
    <cellStyle name="Accent 2 1" xfId="23"/>
    <cellStyle name="Accent 2 2" xfId="24"/>
    <cellStyle name="Accent 2 3" xfId="25"/>
    <cellStyle name="Accent 3 1" xfId="26"/>
    <cellStyle name="Accent 3 2" xfId="27"/>
    <cellStyle name="Accent 3 3" xfId="28"/>
    <cellStyle name="Accent 4" xfId="29"/>
    <cellStyle name="Accent 5" xfId="30"/>
    <cellStyle name="Accent 6" xfId="31"/>
    <cellStyle name="Bad 1" xfId="32"/>
    <cellStyle name="Bad 2" xfId="33"/>
    <cellStyle name="Bad 3" xfId="34"/>
    <cellStyle name="Error 1" xfId="35"/>
    <cellStyle name="Error 2" xfId="36"/>
    <cellStyle name="Error 3" xfId="37"/>
    <cellStyle name="Footnote 1" xfId="38"/>
    <cellStyle name="Footnote 2" xfId="39"/>
    <cellStyle name="Footnote 3" xfId="40"/>
    <cellStyle name="Good 1" xfId="41"/>
    <cellStyle name="Good 2" xfId="42"/>
    <cellStyle name="Good 3" xfId="43"/>
    <cellStyle name="Heading 1 1" xfId="44"/>
    <cellStyle name="Heading 1 2" xfId="45"/>
    <cellStyle name="Heading 1 3" xfId="46"/>
    <cellStyle name="Heading 2 1" xfId="47"/>
    <cellStyle name="Heading 2 2" xfId="48"/>
    <cellStyle name="Heading 2 3" xfId="49"/>
    <cellStyle name="Heading 3" xfId="50"/>
    <cellStyle name="Heading 4" xfId="51"/>
    <cellStyle name="Heading 5" xfId="52"/>
    <cellStyle name="Hyperlink 1" xfId="53"/>
    <cellStyle name="Hyperlink 2" xfId="54"/>
    <cellStyle name="Hyperlink 3" xfId="55"/>
    <cellStyle name="Input" xfId="56"/>
    <cellStyle name="Label" xfId="57"/>
    <cellStyle name="Neutral 1" xfId="58"/>
    <cellStyle name="Neutral 2" xfId="59"/>
    <cellStyle name="Neutral 3" xfId="60"/>
    <cellStyle name="Note 1" xfId="61"/>
    <cellStyle name="Note 2" xfId="62"/>
    <cellStyle name="Note 3" xfId="63"/>
    <cellStyle name="Result 1" xfId="64"/>
    <cellStyle name="Status 1" xfId="65"/>
    <cellStyle name="Status 2" xfId="66"/>
    <cellStyle name="Status 3" xfId="67"/>
    <cellStyle name="Text 1" xfId="68"/>
    <cellStyle name="Text 2" xfId="69"/>
    <cellStyle name="Text 3" xfId="70"/>
    <cellStyle name="Warning 1" xfId="71"/>
    <cellStyle name="Warning 2" xfId="72"/>
    <cellStyle name="Warning 3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2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6F9D4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7"/>
  <sheetViews>
    <sheetView tabSelected="1" zoomScale="120" zoomScaleNormal="120" workbookViewId="0" topLeftCell="A1">
      <selection activeCell="A1" sqref="A1"/>
    </sheetView>
  </sheetViews>
  <sheetFormatPr defaultColWidth="8.88671875" defaultRowHeight="16.5" customHeight="1" zeroHeight="1"/>
  <cols>
    <col min="1" max="1" width="31.21484375" style="1" customWidth="1"/>
    <col min="2" max="2" width="70.77734375" style="1" customWidth="1"/>
    <col min="3" max="3" width="32.10546875" style="0" hidden="1" customWidth="1"/>
    <col min="4" max="4" width="21.77734375" style="0" hidden="1" customWidth="1"/>
    <col min="5" max="5" width="32.5546875" style="0" hidden="1" customWidth="1"/>
    <col min="6" max="16384" width="9.5546875" style="0" hidden="1" customWidth="1"/>
  </cols>
  <sheetData>
    <row r="1" spans="1:2" ht="55.5" customHeight="1">
      <c r="A1" s="2" t="s">
        <v>0</v>
      </c>
      <c r="B1" s="2"/>
    </row>
    <row r="2" spans="1:3" ht="16.5" customHeight="1">
      <c r="A2" s="3" t="s">
        <v>1</v>
      </c>
      <c r="B2" s="4"/>
      <c r="C2" t="s">
        <v>2</v>
      </c>
    </row>
    <row r="3" spans="1:3" ht="16.5" customHeight="1">
      <c r="A3" s="3" t="s">
        <v>3</v>
      </c>
      <c r="B3" s="4"/>
      <c r="C3" t="s">
        <v>4</v>
      </c>
    </row>
    <row r="4" spans="1:3" ht="16.5" customHeight="1">
      <c r="A4" s="3" t="s">
        <v>5</v>
      </c>
      <c r="B4" s="4"/>
      <c r="C4" t="s">
        <v>6</v>
      </c>
    </row>
    <row r="5" spans="1:2" ht="16.5" customHeight="1">
      <c r="A5"/>
      <c r="B5"/>
    </row>
    <row r="6" spans="1:3" ht="16.5" customHeight="1">
      <c r="A6" s="3" t="s">
        <v>7</v>
      </c>
      <c r="B6" s="4"/>
      <c r="C6" t="s">
        <v>8</v>
      </c>
    </row>
    <row r="7" spans="1:3" ht="16.5" customHeight="1">
      <c r="A7" s="3" t="s">
        <v>9</v>
      </c>
      <c r="B7" s="4"/>
      <c r="C7" t="s">
        <v>10</v>
      </c>
    </row>
    <row r="8" spans="1:3" ht="16.5" customHeight="1">
      <c r="A8" s="3" t="s">
        <v>11</v>
      </c>
      <c r="B8" s="4"/>
      <c r="C8" t="s">
        <v>12</v>
      </c>
    </row>
    <row r="9" spans="1:2" ht="16.5" customHeight="1">
      <c r="A9"/>
      <c r="B9"/>
    </row>
    <row r="10" spans="1:3" ht="27.75" customHeight="1">
      <c r="A10" s="3" t="s">
        <v>13</v>
      </c>
      <c r="B10" s="5"/>
      <c r="C10" t="s">
        <v>14</v>
      </c>
    </row>
    <row r="11" spans="1:3" ht="16.5" customHeight="1">
      <c r="A11" s="3" t="s">
        <v>15</v>
      </c>
      <c r="B11" s="4"/>
      <c r="C11" t="s">
        <v>16</v>
      </c>
    </row>
    <row r="12" spans="1:2" ht="16.5" customHeight="1">
      <c r="A12"/>
      <c r="B12"/>
    </row>
    <row r="13" spans="1:2" ht="16.5" customHeight="1">
      <c r="A13" s="6" t="s">
        <v>17</v>
      </c>
      <c r="B13"/>
    </row>
    <row r="14" spans="1:3" ht="16.5" customHeight="1">
      <c r="A14" s="7" t="s">
        <v>18</v>
      </c>
      <c r="B14" s="8"/>
      <c r="C14" t="s">
        <v>19</v>
      </c>
    </row>
    <row r="15" spans="1:3" ht="16.5" customHeight="1">
      <c r="A15" s="7" t="s">
        <v>20</v>
      </c>
      <c r="B15" s="8"/>
      <c r="C15" t="s">
        <v>21</v>
      </c>
    </row>
    <row r="16" spans="1:3" ht="16.5" customHeight="1">
      <c r="A16" s="7" t="s">
        <v>22</v>
      </c>
      <c r="B16" s="8"/>
      <c r="C16" t="s">
        <v>23</v>
      </c>
    </row>
    <row r="17" spans="1:3" ht="16.5" customHeight="1">
      <c r="A17" s="7" t="s">
        <v>24</v>
      </c>
      <c r="B17" s="8"/>
      <c r="C17" t="s">
        <v>25</v>
      </c>
    </row>
    <row r="18" spans="1:3" ht="16.5" customHeight="1">
      <c r="A18" s="7" t="s">
        <v>26</v>
      </c>
      <c r="B18" s="8"/>
      <c r="C18" t="s">
        <v>27</v>
      </c>
    </row>
    <row r="19" spans="1:3" ht="16.5" customHeight="1">
      <c r="A19" s="7" t="s">
        <v>28</v>
      </c>
      <c r="B19" s="8"/>
      <c r="C19" t="s">
        <v>29</v>
      </c>
    </row>
    <row r="20" spans="1:3" ht="16.5" customHeight="1">
      <c r="A20" s="7" t="s">
        <v>30</v>
      </c>
      <c r="B20" s="8"/>
      <c r="C20" t="s">
        <v>31</v>
      </c>
    </row>
    <row r="21" spans="1:3" ht="16.5" customHeight="1">
      <c r="A21" s="7" t="s">
        <v>32</v>
      </c>
      <c r="B21" s="8"/>
      <c r="C21" t="s">
        <v>33</v>
      </c>
    </row>
    <row r="22" spans="1:2" ht="16.5" customHeight="1">
      <c r="A22"/>
      <c r="B22"/>
    </row>
    <row r="23" spans="1:2" ht="16.5" customHeight="1">
      <c r="A23" s="9" t="s">
        <v>34</v>
      </c>
      <c r="B23" s="10"/>
    </row>
    <row r="24" spans="1:3" ht="16.5" customHeight="1">
      <c r="A24" s="3" t="s">
        <v>35</v>
      </c>
      <c r="B24" s="8"/>
      <c r="C24" t="s">
        <v>36</v>
      </c>
    </row>
    <row r="25" spans="1:3" ht="16.5" customHeight="1">
      <c r="A25" s="3" t="s">
        <v>37</v>
      </c>
      <c r="B25" s="8"/>
      <c r="C25" t="s">
        <v>38</v>
      </c>
    </row>
    <row r="26" spans="1:3" ht="16.5" customHeight="1">
      <c r="A26" s="3" t="s">
        <v>39</v>
      </c>
      <c r="B26" s="8"/>
      <c r="C26" t="s">
        <v>40</v>
      </c>
    </row>
    <row r="27" spans="1:3" ht="16.5" customHeight="1">
      <c r="A27" s="3" t="s">
        <v>41</v>
      </c>
      <c r="B27" s="8"/>
      <c r="C27" t="s">
        <v>42</v>
      </c>
    </row>
    <row r="28" spans="1:3" ht="16.5" customHeight="1">
      <c r="A28" s="3" t="s">
        <v>43</v>
      </c>
      <c r="B28" s="8"/>
      <c r="C28" t="s">
        <v>44</v>
      </c>
    </row>
    <row r="29" spans="1:3" ht="16.5" customHeight="1">
      <c r="A29" s="3" t="s">
        <v>45</v>
      </c>
      <c r="B29" s="8"/>
      <c r="C29" t="s">
        <v>46</v>
      </c>
    </row>
    <row r="30" spans="1:3" ht="16.5" customHeight="1">
      <c r="A30" s="3" t="s">
        <v>47</v>
      </c>
      <c r="B30" s="8"/>
      <c r="C30" t="s">
        <v>48</v>
      </c>
    </row>
    <row r="31" spans="1:3" ht="16.5" customHeight="1">
      <c r="A31" s="3" t="s">
        <v>49</v>
      </c>
      <c r="B31" s="8"/>
      <c r="C31" t="s">
        <v>50</v>
      </c>
    </row>
    <row r="32" spans="1:3" ht="16.5" customHeight="1">
      <c r="A32" s="3" t="s">
        <v>51</v>
      </c>
      <c r="B32" s="8"/>
      <c r="C32" t="s">
        <v>52</v>
      </c>
    </row>
    <row r="33" spans="1:2" ht="16.5" customHeight="1">
      <c r="A33" s="11"/>
      <c r="B33" s="10"/>
    </row>
    <row r="34" spans="1:2" ht="16.5" customHeight="1">
      <c r="A34" s="9" t="s">
        <v>53</v>
      </c>
      <c r="B34" s="10"/>
    </row>
    <row r="35" spans="1:3" ht="16.5" customHeight="1">
      <c r="A35" s="3" t="s">
        <v>35</v>
      </c>
      <c r="B35" s="8"/>
      <c r="C35" t="s">
        <v>54</v>
      </c>
    </row>
    <row r="36" spans="1:3" ht="16.5" customHeight="1">
      <c r="A36" s="3" t="s">
        <v>37</v>
      </c>
      <c r="B36" s="8"/>
      <c r="C36" t="s">
        <v>55</v>
      </c>
    </row>
    <row r="37" spans="1:3" ht="16.5" customHeight="1">
      <c r="A37" s="3" t="s">
        <v>39</v>
      </c>
      <c r="B37" s="8"/>
      <c r="C37" t="s">
        <v>56</v>
      </c>
    </row>
    <row r="38" spans="1:3" ht="16.5" customHeight="1">
      <c r="A38" s="3" t="s">
        <v>41</v>
      </c>
      <c r="B38" s="8"/>
      <c r="C38" t="s">
        <v>57</v>
      </c>
    </row>
    <row r="39" spans="1:3" ht="16.5" customHeight="1">
      <c r="A39" s="3" t="s">
        <v>43</v>
      </c>
      <c r="B39" s="8"/>
      <c r="C39" t="s">
        <v>58</v>
      </c>
    </row>
    <row r="40" spans="1:3" ht="16.5" customHeight="1">
      <c r="A40" s="3" t="s">
        <v>45</v>
      </c>
      <c r="B40" s="8"/>
      <c r="C40" t="s">
        <v>59</v>
      </c>
    </row>
    <row r="41" spans="1:3" ht="16.5" customHeight="1">
      <c r="A41" s="3" t="s">
        <v>47</v>
      </c>
      <c r="B41" s="8"/>
      <c r="C41" t="s">
        <v>60</v>
      </c>
    </row>
    <row r="42" spans="1:3" ht="16.5" customHeight="1">
      <c r="A42" s="3" t="s">
        <v>49</v>
      </c>
      <c r="B42" s="8"/>
      <c r="C42" t="s">
        <v>61</v>
      </c>
    </row>
    <row r="43" spans="1:3" ht="16.5" customHeight="1">
      <c r="A43" s="3" t="s">
        <v>51</v>
      </c>
      <c r="B43" s="8"/>
      <c r="C43" t="s">
        <v>62</v>
      </c>
    </row>
    <row r="44" spans="1:2" ht="16.5" customHeight="1">
      <c r="A44"/>
      <c r="B44"/>
    </row>
    <row r="45" spans="1:3" ht="16.5" customHeight="1">
      <c r="A45" s="3" t="s">
        <v>63</v>
      </c>
      <c r="B45" s="8"/>
      <c r="C45" t="s">
        <v>64</v>
      </c>
    </row>
    <row r="46" spans="1:3" ht="16.5" customHeight="1">
      <c r="A46" s="3" t="s">
        <v>65</v>
      </c>
      <c r="B46" s="8"/>
      <c r="C46" t="s">
        <v>66</v>
      </c>
    </row>
    <row r="47" spans="1:3" ht="16.5" customHeight="1">
      <c r="A47" s="3" t="s">
        <v>67</v>
      </c>
      <c r="B47" s="8"/>
      <c r="C47" t="s">
        <v>68</v>
      </c>
    </row>
    <row r="48" spans="1:3" ht="16.5" customHeight="1">
      <c r="A48" s="3" t="s">
        <v>69</v>
      </c>
      <c r="B48" s="12"/>
      <c r="C48" t="s">
        <v>70</v>
      </c>
    </row>
    <row r="49" spans="1:2" ht="16.5" customHeight="1">
      <c r="A49" s="11"/>
      <c r="B49" s="10"/>
    </row>
    <row r="50" spans="1:3" ht="29.25" customHeight="1">
      <c r="A50" s="3" t="s">
        <v>71</v>
      </c>
      <c r="B50" s="12"/>
      <c r="C50" t="s">
        <v>72</v>
      </c>
    </row>
    <row r="51" spans="1:3" ht="29.25" customHeight="1">
      <c r="A51" s="3" t="s">
        <v>73</v>
      </c>
      <c r="B51" s="13"/>
      <c r="C51" t="s">
        <v>74</v>
      </c>
    </row>
    <row r="52" spans="1:2" ht="16.5" customHeight="1">
      <c r="A52" s="11"/>
      <c r="B52" s="10"/>
    </row>
    <row r="53" spans="1:2" ht="16.5" customHeight="1">
      <c r="A53" s="9" t="s">
        <v>75</v>
      </c>
      <c r="B53" s="14"/>
    </row>
    <row r="54" spans="1:2" ht="16.5" customHeight="1">
      <c r="A54" s="3" t="s">
        <v>76</v>
      </c>
      <c r="B54" s="3" t="s">
        <v>77</v>
      </c>
    </row>
    <row r="55" spans="1:2" ht="16.5" customHeight="1">
      <c r="A55" s="4" t="s">
        <v>78</v>
      </c>
      <c r="B55" s="4"/>
    </row>
    <row r="56" spans="1:2" ht="16.5" customHeight="1">
      <c r="A56" s="4" t="s">
        <v>79</v>
      </c>
      <c r="B56" s="4"/>
    </row>
    <row r="57" spans="1:2" ht="16.5" customHeight="1">
      <c r="A57" s="4" t="s">
        <v>80</v>
      </c>
      <c r="B57" s="4"/>
    </row>
    <row r="58" spans="1:2" ht="16.5" customHeight="1">
      <c r="A58" s="4"/>
      <c r="B58" s="4"/>
    </row>
    <row r="59" spans="1:2" ht="16.5" customHeight="1">
      <c r="A59" s="4"/>
      <c r="B59" s="4"/>
    </row>
    <row r="60" spans="1:2" ht="16.5" customHeight="1">
      <c r="A60" s="4"/>
      <c r="B60" s="4"/>
    </row>
    <row r="61" spans="1:2" ht="16.5" customHeight="1">
      <c r="A61" s="4"/>
      <c r="B61" s="4"/>
    </row>
    <row r="62" spans="1:2" ht="16.5" customHeight="1">
      <c r="A62"/>
      <c r="B62"/>
    </row>
    <row r="63" spans="1:3" ht="16.5" customHeight="1">
      <c r="A63" s="3" t="s">
        <v>81</v>
      </c>
      <c r="B63" s="12"/>
      <c r="C63" t="s">
        <v>82</v>
      </c>
    </row>
    <row r="64" spans="1:2" ht="16.5" customHeight="1">
      <c r="A64"/>
      <c r="B64"/>
    </row>
    <row r="65" spans="1:2" ht="16.5" customHeight="1">
      <c r="A65"/>
      <c r="B65"/>
    </row>
    <row r="66" spans="1:2" ht="16.5" customHeight="1">
      <c r="A66" s="9" t="s">
        <v>83</v>
      </c>
      <c r="B66"/>
    </row>
    <row r="67" spans="1:2" ht="16.5" customHeight="1">
      <c r="A67" s="15" t="s">
        <v>84</v>
      </c>
      <c r="B67"/>
    </row>
    <row r="68" spans="1:3" ht="16.5" customHeight="1">
      <c r="A68" s="3" t="s">
        <v>85</v>
      </c>
      <c r="B68" s="4"/>
      <c r="C68" t="s">
        <v>86</v>
      </c>
    </row>
    <row r="69" spans="1:3" ht="16.5" customHeight="1">
      <c r="A69" s="3" t="s">
        <v>87</v>
      </c>
      <c r="B69" s="4"/>
      <c r="C69" t="s">
        <v>88</v>
      </c>
    </row>
    <row r="70" spans="1:3" ht="16.5" customHeight="1">
      <c r="A70" s="3" t="s">
        <v>89</v>
      </c>
      <c r="B70" s="4"/>
      <c r="C70" t="s">
        <v>90</v>
      </c>
    </row>
    <row r="71" spans="1:3" ht="16.5" customHeight="1">
      <c r="A71" s="3" t="s">
        <v>91</v>
      </c>
      <c r="B71" s="4"/>
      <c r="C71" t="s">
        <v>92</v>
      </c>
    </row>
    <row r="72" spans="1:3" ht="16.5" customHeight="1">
      <c r="A72" s="3" t="s">
        <v>93</v>
      </c>
      <c r="B72" s="4"/>
      <c r="C72" t="s">
        <v>94</v>
      </c>
    </row>
    <row r="73" spans="1:3" ht="16.5" customHeight="1">
      <c r="A73" s="3" t="s">
        <v>95</v>
      </c>
      <c r="B73" s="4"/>
      <c r="C73" t="s">
        <v>96</v>
      </c>
    </row>
    <row r="74" spans="1:3" ht="16.5" customHeight="1">
      <c r="A74" s="3" t="s">
        <v>97</v>
      </c>
      <c r="B74" s="4"/>
      <c r="C74" t="s">
        <v>98</v>
      </c>
    </row>
    <row r="75" spans="1:3" ht="16.5" customHeight="1">
      <c r="A75" s="3" t="s">
        <v>99</v>
      </c>
      <c r="B75" s="4"/>
      <c r="C75" t="s">
        <v>100</v>
      </c>
    </row>
    <row r="76" spans="1:3" ht="16.5" customHeight="1">
      <c r="A76" s="3" t="s">
        <v>101</v>
      </c>
      <c r="B76" s="4"/>
      <c r="C76" t="s">
        <v>102</v>
      </c>
    </row>
    <row r="77" spans="1:2" ht="16.5" customHeight="1">
      <c r="A77"/>
      <c r="B77"/>
    </row>
    <row r="78" spans="1:2" ht="16.5" customHeight="1">
      <c r="A78" s="15" t="s">
        <v>103</v>
      </c>
      <c r="B78"/>
    </row>
    <row r="79" spans="1:3" ht="16.5" customHeight="1">
      <c r="A79" s="3" t="s">
        <v>85</v>
      </c>
      <c r="B79" s="4"/>
      <c r="C79" t="s">
        <v>104</v>
      </c>
    </row>
    <row r="80" spans="1:3" ht="16.5" customHeight="1">
      <c r="A80" s="3" t="s">
        <v>87</v>
      </c>
      <c r="B80" s="4"/>
      <c r="C80" t="s">
        <v>105</v>
      </c>
    </row>
    <row r="81" spans="1:3" ht="16.5" customHeight="1">
      <c r="A81" s="3" t="s">
        <v>89</v>
      </c>
      <c r="B81" s="4"/>
      <c r="C81" t="s">
        <v>106</v>
      </c>
    </row>
    <row r="82" spans="1:3" ht="16.5" customHeight="1">
      <c r="A82" s="3" t="s">
        <v>91</v>
      </c>
      <c r="B82" s="4"/>
      <c r="C82" t="s">
        <v>107</v>
      </c>
    </row>
    <row r="83" spans="1:3" ht="16.5" customHeight="1">
      <c r="A83" s="3" t="s">
        <v>93</v>
      </c>
      <c r="B83" s="4"/>
      <c r="C83" t="s">
        <v>108</v>
      </c>
    </row>
    <row r="84" spans="1:3" ht="16.5" customHeight="1">
      <c r="A84" s="3" t="s">
        <v>95</v>
      </c>
      <c r="B84" s="4"/>
      <c r="C84" t="s">
        <v>109</v>
      </c>
    </row>
    <row r="85" spans="1:3" ht="16.5" customHeight="1">
      <c r="A85" s="3" t="s">
        <v>97</v>
      </c>
      <c r="B85" s="4"/>
      <c r="C85" t="s">
        <v>110</v>
      </c>
    </row>
    <row r="86" spans="1:3" ht="16.5" customHeight="1">
      <c r="A86" s="3" t="s">
        <v>99</v>
      </c>
      <c r="B86" s="4"/>
      <c r="C86" t="s">
        <v>111</v>
      </c>
    </row>
    <row r="87" spans="1:3" ht="16.5" customHeight="1">
      <c r="A87" s="3" t="s">
        <v>101</v>
      </c>
      <c r="B87" s="4"/>
      <c r="C87" t="s">
        <v>112</v>
      </c>
    </row>
    <row r="88" spans="1:2" ht="16.5" customHeight="1">
      <c r="A88"/>
      <c r="B88"/>
    </row>
    <row r="89" spans="1:2" ht="16.5" customHeight="1">
      <c r="A89" s="15" t="s">
        <v>113</v>
      </c>
      <c r="B89"/>
    </row>
    <row r="90" spans="1:3" ht="16.5" customHeight="1">
      <c r="A90" s="3" t="s">
        <v>85</v>
      </c>
      <c r="B90" s="4"/>
      <c r="C90" t="s">
        <v>114</v>
      </c>
    </row>
    <row r="91" spans="1:3" ht="16.5" customHeight="1">
      <c r="A91" s="3" t="s">
        <v>87</v>
      </c>
      <c r="B91" s="4"/>
      <c r="C91" t="s">
        <v>115</v>
      </c>
    </row>
    <row r="92" spans="1:3" ht="16.5" customHeight="1">
      <c r="A92" s="3" t="s">
        <v>89</v>
      </c>
      <c r="B92" s="4"/>
      <c r="C92" t="s">
        <v>116</v>
      </c>
    </row>
    <row r="93" spans="1:3" ht="16.5" customHeight="1">
      <c r="A93" s="3" t="s">
        <v>91</v>
      </c>
      <c r="B93" s="4"/>
      <c r="C93" t="s">
        <v>117</v>
      </c>
    </row>
    <row r="94" spans="1:3" ht="16.5" customHeight="1">
      <c r="A94" s="3" t="s">
        <v>93</v>
      </c>
      <c r="B94" s="4"/>
      <c r="C94" t="s">
        <v>118</v>
      </c>
    </row>
    <row r="95" spans="1:3" ht="16.5" customHeight="1">
      <c r="A95" s="3" t="s">
        <v>95</v>
      </c>
      <c r="B95" s="4"/>
      <c r="C95" t="s">
        <v>119</v>
      </c>
    </row>
    <row r="96" spans="1:3" ht="16.5" customHeight="1">
      <c r="A96" s="3" t="s">
        <v>97</v>
      </c>
      <c r="B96" s="4"/>
      <c r="C96" t="s">
        <v>120</v>
      </c>
    </row>
    <row r="97" spans="1:3" ht="16.5" customHeight="1">
      <c r="A97" s="3" t="s">
        <v>99</v>
      </c>
      <c r="B97" s="4"/>
      <c r="C97" t="s">
        <v>121</v>
      </c>
    </row>
    <row r="98" spans="1:3" ht="16.5" customHeight="1">
      <c r="A98" s="3" t="s">
        <v>101</v>
      </c>
      <c r="B98" s="4"/>
      <c r="C98" t="s">
        <v>122</v>
      </c>
    </row>
    <row r="99" spans="1:2" ht="16.5" customHeight="1">
      <c r="A99"/>
      <c r="B99"/>
    </row>
    <row r="100" spans="1:2" ht="16.5" customHeight="1">
      <c r="A100" s="15" t="s">
        <v>123</v>
      </c>
      <c r="B100"/>
    </row>
    <row r="101" spans="1:3" ht="16.5" customHeight="1">
      <c r="A101" s="3" t="s">
        <v>85</v>
      </c>
      <c r="B101" s="4"/>
      <c r="C101" t="s">
        <v>124</v>
      </c>
    </row>
    <row r="102" spans="1:3" ht="16.5" customHeight="1">
      <c r="A102" s="3" t="s">
        <v>87</v>
      </c>
      <c r="B102" s="4"/>
      <c r="C102" t="s">
        <v>125</v>
      </c>
    </row>
    <row r="103" spans="1:3" ht="16.5" customHeight="1">
      <c r="A103" s="3" t="s">
        <v>89</v>
      </c>
      <c r="B103" s="4"/>
      <c r="C103" t="s">
        <v>126</v>
      </c>
    </row>
    <row r="104" spans="1:3" ht="16.5" customHeight="1">
      <c r="A104" s="3" t="s">
        <v>91</v>
      </c>
      <c r="B104" s="4"/>
      <c r="C104" t="s">
        <v>127</v>
      </c>
    </row>
    <row r="105" spans="1:3" ht="16.5" customHeight="1">
      <c r="A105" s="3" t="s">
        <v>93</v>
      </c>
      <c r="B105" s="4"/>
      <c r="C105" t="s">
        <v>128</v>
      </c>
    </row>
    <row r="106" spans="1:3" ht="16.5" customHeight="1">
      <c r="A106" s="3" t="s">
        <v>95</v>
      </c>
      <c r="B106" s="4"/>
      <c r="C106" t="s">
        <v>129</v>
      </c>
    </row>
    <row r="107" spans="1:3" ht="16.5" customHeight="1">
      <c r="A107" s="3" t="s">
        <v>97</v>
      </c>
      <c r="B107" s="4"/>
      <c r="C107" t="s">
        <v>130</v>
      </c>
    </row>
    <row r="108" spans="1:3" ht="16.5" customHeight="1">
      <c r="A108" s="3" t="s">
        <v>99</v>
      </c>
      <c r="B108" s="4"/>
      <c r="C108" t="s">
        <v>131</v>
      </c>
    </row>
    <row r="109" spans="1:3" ht="16.5" customHeight="1">
      <c r="A109" s="3" t="s">
        <v>101</v>
      </c>
      <c r="B109" s="4"/>
      <c r="C109" t="s">
        <v>132</v>
      </c>
    </row>
    <row r="110" spans="1:2" ht="16.5" customHeight="1">
      <c r="A110"/>
      <c r="B110"/>
    </row>
    <row r="111" spans="1:2" ht="16.5" customHeight="1">
      <c r="A111" s="15" t="s">
        <v>133</v>
      </c>
      <c r="B111"/>
    </row>
    <row r="112" spans="1:3" ht="16.5" customHeight="1">
      <c r="A112" s="3" t="s">
        <v>85</v>
      </c>
      <c r="B112" s="4"/>
      <c r="C112" t="s">
        <v>134</v>
      </c>
    </row>
    <row r="113" spans="1:3" ht="16.5" customHeight="1">
      <c r="A113" s="3" t="s">
        <v>87</v>
      </c>
      <c r="B113" s="4"/>
      <c r="C113" t="s">
        <v>135</v>
      </c>
    </row>
    <row r="114" spans="1:3" ht="16.5" customHeight="1">
      <c r="A114" s="3" t="s">
        <v>89</v>
      </c>
      <c r="B114" s="4"/>
      <c r="C114" t="s">
        <v>136</v>
      </c>
    </row>
    <row r="115" spans="1:3" ht="16.5" customHeight="1">
      <c r="A115" s="3" t="s">
        <v>91</v>
      </c>
      <c r="B115" s="4"/>
      <c r="C115" t="s">
        <v>137</v>
      </c>
    </row>
    <row r="116" spans="1:3" ht="16.5" customHeight="1">
      <c r="A116" s="3" t="s">
        <v>93</v>
      </c>
      <c r="B116" s="4"/>
      <c r="C116" t="s">
        <v>138</v>
      </c>
    </row>
    <row r="117" spans="1:3" ht="16.5" customHeight="1">
      <c r="A117" s="3" t="s">
        <v>95</v>
      </c>
      <c r="B117" s="4"/>
      <c r="C117" t="s">
        <v>139</v>
      </c>
    </row>
    <row r="118" spans="1:3" ht="16.5" customHeight="1">
      <c r="A118" s="3" t="s">
        <v>97</v>
      </c>
      <c r="B118" s="4"/>
      <c r="C118" t="s">
        <v>140</v>
      </c>
    </row>
    <row r="119" spans="1:3" ht="16.5" customHeight="1">
      <c r="A119" s="3" t="s">
        <v>99</v>
      </c>
      <c r="B119" s="4"/>
      <c r="C119" t="s">
        <v>141</v>
      </c>
    </row>
    <row r="120" spans="1:3" ht="16.5" customHeight="1">
      <c r="A120" s="3" t="s">
        <v>101</v>
      </c>
      <c r="B120" s="4"/>
      <c r="C120" t="s">
        <v>142</v>
      </c>
    </row>
    <row r="121" spans="1:2" ht="16.5" customHeight="1">
      <c r="A121"/>
      <c r="B121"/>
    </row>
    <row r="122" spans="1:2" ht="16.5" customHeight="1" hidden="1">
      <c r="A122"/>
      <c r="B122"/>
    </row>
    <row r="123" spans="1:2" ht="16.5" customHeight="1" hidden="1">
      <c r="A123"/>
      <c r="B123"/>
    </row>
    <row r="124" spans="1:2" ht="16.5" customHeight="1" hidden="1">
      <c r="A124"/>
      <c r="B124"/>
    </row>
    <row r="125" spans="1:2" ht="16.5" customHeight="1" hidden="1">
      <c r="A125"/>
      <c r="B125"/>
    </row>
    <row r="126" spans="1:2" ht="16.5" customHeight="1" hidden="1">
      <c r="A126"/>
      <c r="B126"/>
    </row>
    <row r="127" spans="1:2" ht="16.5" customHeight="1" hidden="1">
      <c r="A127"/>
      <c r="B127"/>
    </row>
    <row r="128" spans="1:2" ht="16.5" customHeight="1" hidden="1">
      <c r="A128"/>
      <c r="B128"/>
    </row>
    <row r="129" spans="1:2" ht="16.5" customHeight="1" hidden="1">
      <c r="A129"/>
      <c r="B129"/>
    </row>
    <row r="130" spans="1:2" ht="16.5" customHeight="1" hidden="1">
      <c r="A130"/>
      <c r="B130"/>
    </row>
    <row r="131" spans="1:2" ht="16.5" customHeight="1" hidden="1">
      <c r="A131"/>
      <c r="B131"/>
    </row>
    <row r="132" spans="1:2" ht="16.5" customHeight="1" hidden="1">
      <c r="A132"/>
      <c r="B132"/>
    </row>
    <row r="133" spans="1:2" ht="16.5" customHeight="1" hidden="1">
      <c r="A133"/>
      <c r="B133"/>
    </row>
    <row r="134" spans="1:2" ht="16.5" customHeight="1" hidden="1">
      <c r="A134"/>
      <c r="B134"/>
    </row>
    <row r="135" spans="1:2" ht="16.5" customHeight="1" hidden="1">
      <c r="A135"/>
      <c r="B135"/>
    </row>
    <row r="136" spans="1:2" ht="16.5" customHeight="1" hidden="1">
      <c r="A136"/>
      <c r="B136"/>
    </row>
    <row r="137" spans="1:2" ht="16.5" customHeight="1" hidden="1">
      <c r="A137"/>
      <c r="B137"/>
    </row>
    <row r="138" spans="1:2" ht="16.5" customHeight="1" hidden="1">
      <c r="A138"/>
      <c r="B138"/>
    </row>
    <row r="139" spans="1:2" ht="16.5" customHeight="1" hidden="1">
      <c r="A139"/>
      <c r="B139"/>
    </row>
    <row r="140" spans="1:2" ht="16.5" customHeight="1" hidden="1">
      <c r="A140"/>
      <c r="B140"/>
    </row>
    <row r="141" spans="1:2" ht="16.5" customHeight="1" hidden="1">
      <c r="A141"/>
      <c r="B141"/>
    </row>
    <row r="142" spans="1:2" ht="16.5" customHeight="1" hidden="1">
      <c r="A142"/>
      <c r="B142"/>
    </row>
    <row r="143" spans="1:2" ht="16.5" customHeight="1" hidden="1">
      <c r="A143"/>
      <c r="B143"/>
    </row>
    <row r="144" spans="1:2" ht="16.5" customHeight="1" hidden="1">
      <c r="A144"/>
      <c r="B144"/>
    </row>
    <row r="145" spans="1:2" ht="16.5" customHeight="1" hidden="1">
      <c r="A145"/>
      <c r="B145"/>
    </row>
    <row r="146" spans="1:2" ht="16.5" customHeight="1" hidden="1">
      <c r="A146" s="16"/>
      <c r="B146" s="17"/>
    </row>
    <row r="147" spans="1:2" ht="16.5" customHeight="1" hidden="1">
      <c r="A147" s="16"/>
      <c r="B147" s="17"/>
    </row>
    <row r="148" spans="1:2" ht="16.5" customHeight="1" hidden="1">
      <c r="A148" s="18"/>
      <c r="B148" s="19"/>
    </row>
    <row r="149" spans="1:2" ht="16.5" customHeight="1" hidden="1">
      <c r="A149" s="18"/>
      <c r="B149" s="19"/>
    </row>
    <row r="150" spans="1:2" ht="16.5" customHeight="1" hidden="1">
      <c r="A150" s="18"/>
      <c r="B150" s="19"/>
    </row>
    <row r="151" spans="1:2" ht="16.5" customHeight="1" hidden="1">
      <c r="A151" s="3"/>
      <c r="B151" s="20"/>
    </row>
    <row r="152" spans="1:2" ht="16.5" customHeight="1" hidden="1">
      <c r="A152" s="18"/>
      <c r="B152" s="19"/>
    </row>
    <row r="153" spans="1:2" ht="16.5" customHeight="1" hidden="1">
      <c r="A153" s="18"/>
      <c r="B153" s="19"/>
    </row>
    <row r="154" spans="1:2" ht="16.5" customHeight="1" hidden="1">
      <c r="A154" s="3"/>
      <c r="B154" s="20"/>
    </row>
    <row r="155" spans="1:2" ht="16.5" customHeight="1" hidden="1">
      <c r="A155" s="3"/>
      <c r="B155" s="21"/>
    </row>
    <row r="156" spans="1:2" ht="16.5" customHeight="1" hidden="1">
      <c r="A156" s="3"/>
      <c r="B156" s="19"/>
    </row>
    <row r="157" spans="1:2" ht="16.5" customHeight="1" hidden="1">
      <c r="A157" s="3"/>
      <c r="B157" s="19"/>
    </row>
    <row r="158" spans="1:2" ht="16.5" customHeight="1" hidden="1">
      <c r="A158" s="22"/>
      <c r="B158" s="22"/>
    </row>
    <row r="159" spans="1:2" ht="16.5" customHeight="1" hidden="1">
      <c r="A159" s="22"/>
      <c r="B159" s="22"/>
    </row>
    <row r="160" spans="1:2" ht="16.5" customHeight="1" hidden="1">
      <c r="A160" s="22"/>
      <c r="B160" s="22"/>
    </row>
    <row r="161" spans="1:2" ht="16.5" customHeight="1" hidden="1">
      <c r="A161" s="22"/>
      <c r="B161" s="22"/>
    </row>
    <row r="162" spans="1:2" ht="16.5" customHeight="1" hidden="1">
      <c r="A162" s="22"/>
      <c r="B162" s="22"/>
    </row>
    <row r="163" spans="1:2" ht="16.5" customHeight="1" hidden="1">
      <c r="A163" s="22"/>
      <c r="B163" s="22"/>
    </row>
    <row r="164" spans="1:2" ht="16.5" customHeight="1" hidden="1">
      <c r="A164" s="16"/>
      <c r="B164" s="17"/>
    </row>
    <row r="165" spans="1:2" ht="16.5" customHeight="1" hidden="1">
      <c r="A165" s="23"/>
      <c r="B165" s="23"/>
    </row>
    <row r="166" spans="1:2" ht="16.5" customHeight="1" hidden="1">
      <c r="A166" s="18"/>
      <c r="B166" s="19"/>
    </row>
    <row r="167" spans="1:2" ht="16.5" customHeight="1" hidden="1">
      <c r="A167" s="16"/>
      <c r="B167" s="17"/>
    </row>
    <row r="168" spans="1:2" ht="16.5" customHeight="1" hidden="1">
      <c r="A168" s="24"/>
      <c r="B168" s="21"/>
    </row>
    <row r="169" spans="1:2" ht="16.5" customHeight="1" hidden="1">
      <c r="A169" s="18"/>
      <c r="B169" s="19"/>
    </row>
    <row r="170" spans="1:2" ht="16.5" customHeight="1" hidden="1">
      <c r="A170" s="18"/>
      <c r="B170" s="19"/>
    </row>
    <row r="171" spans="1:2" ht="16.5" customHeight="1" hidden="1">
      <c r="A171" s="18"/>
      <c r="B171" s="19"/>
    </row>
    <row r="172" spans="1:2" ht="16.5" customHeight="1" hidden="1">
      <c r="A172" s="18"/>
      <c r="B172" s="19"/>
    </row>
    <row r="173" spans="1:2" ht="16.5" customHeight="1" hidden="1">
      <c r="A173" s="18"/>
      <c r="B173" s="19"/>
    </row>
    <row r="174" spans="1:2" ht="16.5" customHeight="1" hidden="1">
      <c r="A174" s="16"/>
      <c r="B174" s="17"/>
    </row>
    <row r="175" spans="1:2" ht="16.5" customHeight="1" hidden="1">
      <c r="A175" s="25"/>
      <c r="B175" s="17"/>
    </row>
    <row r="176" spans="1:2" ht="16.5" customHeight="1" hidden="1">
      <c r="A176" s="22"/>
      <c r="B176" s="22"/>
    </row>
    <row r="177" spans="1:2" ht="16.5" customHeight="1" hidden="1">
      <c r="A177" s="22"/>
      <c r="B177" s="22"/>
    </row>
    <row r="178" spans="1:2" ht="16.5" customHeight="1" hidden="1">
      <c r="A178" s="26"/>
      <c r="B178" s="26"/>
    </row>
    <row r="179" spans="1:2" ht="16.5" customHeight="1" hidden="1">
      <c r="A179" s="18"/>
      <c r="B179" s="19"/>
    </row>
    <row r="180" spans="1:2" ht="16.5" customHeight="1" hidden="1">
      <c r="A180" s="16"/>
      <c r="B180" s="17"/>
    </row>
    <row r="181" spans="1:2" ht="16.5" customHeight="1" hidden="1">
      <c r="A181" s="16"/>
      <c r="B181" s="17"/>
    </row>
    <row r="182" spans="1:2" ht="16.5" customHeight="1" hidden="1">
      <c r="A182" s="16"/>
      <c r="B182" s="17"/>
    </row>
    <row r="183" spans="1:2" ht="16.5" customHeight="1" hidden="1">
      <c r="A183" s="16"/>
      <c r="B183" s="17"/>
    </row>
    <row r="184" spans="1:2" ht="16.5" customHeight="1" hidden="1">
      <c r="A184" s="16"/>
      <c r="B184" s="17"/>
    </row>
    <row r="185" spans="1:2" ht="16.5" customHeight="1" hidden="1">
      <c r="A185" s="23"/>
      <c r="B185" s="23"/>
    </row>
    <row r="186" spans="1:2" ht="16.5" customHeight="1" hidden="1">
      <c r="A186" s="3"/>
      <c r="B186" s="20"/>
    </row>
    <row r="187" spans="1:2" ht="16.5" customHeight="1" hidden="1">
      <c r="A187" s="3"/>
      <c r="B187" s="20"/>
    </row>
    <row r="188" spans="1:2" ht="16.5" customHeight="1" hidden="1">
      <c r="A188" s="3"/>
      <c r="B188" s="20"/>
    </row>
    <row r="189" spans="1:2" ht="16.5" customHeight="1" hidden="1">
      <c r="A189" s="3"/>
      <c r="B189" s="20"/>
    </row>
    <row r="190" spans="1:2" ht="16.5" customHeight="1" hidden="1">
      <c r="A190" s="3"/>
      <c r="B190" s="20"/>
    </row>
    <row r="191" spans="1:2" ht="16.5" customHeight="1" hidden="1">
      <c r="A191" s="3"/>
      <c r="B191" s="20"/>
    </row>
    <row r="192" spans="1:2" ht="16.5" customHeight="1" hidden="1">
      <c r="A192" s="3"/>
      <c r="B192" s="20"/>
    </row>
    <row r="193" spans="1:2" ht="16.5" customHeight="1" hidden="1">
      <c r="A193" s="3"/>
      <c r="B193" s="20"/>
    </row>
    <row r="194" spans="1:2" ht="16.5" customHeight="1" hidden="1">
      <c r="A194" s="3"/>
      <c r="B194" s="20"/>
    </row>
    <row r="195" spans="1:2" ht="16.5" customHeight="1" hidden="1">
      <c r="A195" s="26"/>
      <c r="B195" s="26"/>
    </row>
    <row r="196" spans="1:2" ht="16.5" customHeight="1" hidden="1">
      <c r="A196" s="22"/>
      <c r="B196" s="22"/>
    </row>
    <row r="197" spans="1:2" ht="16.5" customHeight="1" hidden="1">
      <c r="A197" s="22"/>
      <c r="B197" s="22"/>
    </row>
  </sheetData>
  <sheetProtection selectLockedCells="1" selectUnlockedCells="1"/>
  <mergeCells count="1">
    <mergeCell ref="A1:B1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9"/>
  <sheetViews>
    <sheetView zoomScale="120" zoomScaleNormal="120" workbookViewId="0" topLeftCell="A1">
      <selection activeCell="A3" sqref="A3"/>
    </sheetView>
  </sheetViews>
  <sheetFormatPr defaultColWidth="8.88671875" defaultRowHeight="15" customHeight="1"/>
  <cols>
    <col min="1" max="1" width="27.4453125" style="27" customWidth="1"/>
    <col min="2" max="2" width="60.3359375" style="27" customWidth="1"/>
    <col min="3" max="6" width="9.5546875" style="27" customWidth="1"/>
    <col min="7" max="7" width="38.3359375" style="27" customWidth="1"/>
    <col min="8" max="16384" width="9.5546875" style="27" customWidth="1"/>
  </cols>
  <sheetData>
    <row r="1" ht="15" customHeight="1">
      <c r="A1" s="27" t="s">
        <v>143</v>
      </c>
    </row>
    <row r="2" ht="15" customHeight="1">
      <c r="A2" s="27" t="s">
        <v>144</v>
      </c>
    </row>
    <row r="3" ht="15" customHeight="1">
      <c r="A3" s="27" t="s">
        <v>145</v>
      </c>
    </row>
    <row r="6" ht="15" customHeight="1">
      <c r="A6" s="27" t="s">
        <v>146</v>
      </c>
    </row>
    <row r="7" ht="15" customHeight="1">
      <c r="A7" s="27" t="s">
        <v>147</v>
      </c>
    </row>
    <row r="8" ht="15" customHeight="1">
      <c r="A8" s="27" t="s">
        <v>148</v>
      </c>
    </row>
    <row r="9" spans="1:2" ht="15" customHeight="1">
      <c r="A9" s="27" t="s">
        <v>149</v>
      </c>
      <c r="B9" s="27">
        <f>surname_eng</f>
        <v>0</v>
      </c>
    </row>
    <row r="10" spans="1:2" ht="15" customHeight="1">
      <c r="A10" s="27" t="s">
        <v>150</v>
      </c>
      <c r="B10" s="27">
        <f>name_eng</f>
        <v>0</v>
      </c>
    </row>
    <row r="11" spans="1:2" ht="15" customHeight="1">
      <c r="A11" s="27" t="s">
        <v>151</v>
      </c>
      <c r="B11" s="27">
        <f>middlename_eng</f>
        <v>0</v>
      </c>
    </row>
    <row r="12" ht="15" customHeight="1">
      <c r="A12" s="27" t="s">
        <v>152</v>
      </c>
    </row>
    <row r="13" spans="1:2" ht="17.25" customHeight="1">
      <c r="A13" s="27" t="s">
        <v>149</v>
      </c>
      <c r="B13" s="28">
        <f>surname_ukr</f>
        <v>0</v>
      </c>
    </row>
    <row r="14" spans="1:2" ht="17.25" customHeight="1">
      <c r="A14" s="27" t="s">
        <v>150</v>
      </c>
      <c r="B14" s="28">
        <f>name_ukr</f>
        <v>0</v>
      </c>
    </row>
    <row r="15" spans="1:2" ht="17.25" customHeight="1">
      <c r="A15" s="27" t="s">
        <v>151</v>
      </c>
      <c r="B15" s="28">
        <f>middlename_ukr</f>
        <v>0</v>
      </c>
    </row>
    <row r="17" ht="15" customHeight="1">
      <c r="A17" s="27" t="s">
        <v>153</v>
      </c>
    </row>
    <row r="18" spans="1:2" ht="17.25" customHeight="1">
      <c r="A18" s="27" t="s">
        <v>154</v>
      </c>
      <c r="B18" s="29">
        <f>birthday</f>
        <v>0</v>
      </c>
    </row>
    <row r="19" spans="1:3" ht="15" customHeight="1">
      <c r="A19" s="27" t="s">
        <v>155</v>
      </c>
      <c r="C19" s="27" t="s">
        <v>156</v>
      </c>
    </row>
    <row r="20" spans="1:2" ht="15" customHeight="1">
      <c r="A20" s="27" t="s">
        <v>157</v>
      </c>
      <c r="B20" s="28">
        <f>sex</f>
        <v>0</v>
      </c>
    </row>
    <row r="21" ht="15" customHeight="1">
      <c r="B21" s="28"/>
    </row>
    <row r="22" ht="15" customHeight="1">
      <c r="A22" s="27" t="s">
        <v>158</v>
      </c>
    </row>
    <row r="23" ht="15" customHeight="1">
      <c r="A23" s="27" t="s">
        <v>152</v>
      </c>
    </row>
    <row r="24" spans="1:2" ht="15" customHeight="1">
      <c r="A24" s="27" t="s">
        <v>159</v>
      </c>
      <c r="B24" s="27">
        <f>address_country</f>
        <v>0</v>
      </c>
    </row>
    <row r="25" spans="1:2" ht="15" customHeight="1">
      <c r="A25" s="27" t="s">
        <v>160</v>
      </c>
      <c r="B25" s="27">
        <f>address_city</f>
        <v>0</v>
      </c>
    </row>
    <row r="26" spans="1:2" ht="15" customHeight="1">
      <c r="A26" s="27" t="s">
        <v>161</v>
      </c>
      <c r="B26" s="28">
        <f>address_street</f>
        <v>0</v>
      </c>
    </row>
    <row r="27" spans="1:2" ht="15" customHeight="1">
      <c r="A27" s="27" t="s">
        <v>162</v>
      </c>
      <c r="B27" s="28">
        <f>address_building</f>
        <v>0</v>
      </c>
    </row>
    <row r="28" spans="1:2" ht="15" customHeight="1">
      <c r="A28" s="27" t="s">
        <v>163</v>
      </c>
      <c r="B28" s="28">
        <f>address_appartment</f>
        <v>0</v>
      </c>
    </row>
    <row r="29" spans="1:2" ht="15" customHeight="1">
      <c r="A29" s="27" t="s">
        <v>164</v>
      </c>
      <c r="B29" s="28">
        <f>address_zipcode</f>
        <v>0</v>
      </c>
    </row>
    <row r="30" spans="1:3" ht="15" customHeight="1">
      <c r="A30" s="27" t="s">
        <v>165</v>
      </c>
      <c r="B30" s="28">
        <f>phones</f>
        <v>0</v>
      </c>
      <c r="C30" s="27" t="s">
        <v>156</v>
      </c>
    </row>
    <row r="31" spans="1:3" ht="15" customHeight="1">
      <c r="A31" s="27" t="s">
        <v>166</v>
      </c>
      <c r="B31" s="28">
        <f>emails</f>
        <v>0</v>
      </c>
      <c r="C31" s="27" t="s">
        <v>156</v>
      </c>
    </row>
    <row r="32" spans="1:2" ht="15" customHeight="1">
      <c r="A32" s="27" t="s">
        <v>167</v>
      </c>
      <c r="B32" s="28">
        <f>orcid</f>
        <v>0</v>
      </c>
    </row>
    <row r="34" ht="15" customHeight="1">
      <c r="A34" s="27" t="s">
        <v>168</v>
      </c>
    </row>
    <row r="35" spans="1:2" ht="15" customHeight="1">
      <c r="A35" s="27" t="s">
        <v>169</v>
      </c>
      <c r="B35" s="27">
        <f>academician</f>
        <v>0</v>
      </c>
    </row>
    <row r="36" spans="1:2" ht="15" customHeight="1">
      <c r="A36" s="27" t="s">
        <v>170</v>
      </c>
      <c r="B36" s="27">
        <f>scientific_degree</f>
        <v>0</v>
      </c>
    </row>
    <row r="37" spans="1:2" ht="15" customHeight="1">
      <c r="A37" s="27" t="s">
        <v>171</v>
      </c>
      <c r="B37" s="27">
        <f>scientific_title</f>
        <v>0</v>
      </c>
    </row>
    <row r="40" ht="15" customHeight="1">
      <c r="A40" s="27" t="s">
        <v>172</v>
      </c>
    </row>
    <row r="41" spans="1:3" ht="15" customHeight="1">
      <c r="A41" s="27" t="s">
        <v>173</v>
      </c>
      <c r="B41" s="27">
        <f>org1_emails</f>
        <v>0</v>
      </c>
      <c r="C41" s="27" t="s">
        <v>156</v>
      </c>
    </row>
    <row r="42" spans="1:3" ht="15" customHeight="1">
      <c r="A42" s="27" t="s">
        <v>165</v>
      </c>
      <c r="B42" s="27">
        <f>org1_phones</f>
        <v>0</v>
      </c>
      <c r="C42" s="27" t="s">
        <v>156</v>
      </c>
    </row>
    <row r="43" spans="1:2" ht="15" customHeight="1">
      <c r="A43" s="27" t="s">
        <v>174</v>
      </c>
      <c r="B43" s="27">
        <f>org1_zipcode</f>
        <v>0</v>
      </c>
    </row>
    <row r="44" ht="15" customHeight="1">
      <c r="A44" s="27" t="s">
        <v>152</v>
      </c>
    </row>
    <row r="45" spans="1:2" ht="15" customHeight="1">
      <c r="A45" s="27" t="s">
        <v>175</v>
      </c>
      <c r="B45" s="27">
        <f>org1_address</f>
        <v>0</v>
      </c>
    </row>
    <row r="46" spans="1:2" ht="15" customHeight="1">
      <c r="A46" s="27" t="s">
        <v>160</v>
      </c>
      <c r="B46" s="27">
        <f>org1_city</f>
        <v>0</v>
      </c>
    </row>
    <row r="47" spans="1:2" ht="15" customHeight="1">
      <c r="A47" s="27" t="s">
        <v>159</v>
      </c>
      <c r="B47" s="28">
        <f>org1_country</f>
        <v>0</v>
      </c>
    </row>
    <row r="48" spans="1:2" ht="15" customHeight="1">
      <c r="A48" s="27" t="s">
        <v>176</v>
      </c>
      <c r="B48" s="27">
        <f>org1_position</f>
        <v>0</v>
      </c>
    </row>
    <row r="49" spans="1:2" ht="15" customHeight="1">
      <c r="A49" s="27" t="s">
        <v>177</v>
      </c>
      <c r="B49" s="27">
        <f>org1_short_title</f>
        <v>0</v>
      </c>
    </row>
    <row r="50" spans="1:2" ht="15" customHeight="1">
      <c r="A50" s="27" t="s">
        <v>178</v>
      </c>
      <c r="B50" s="27">
        <f>org1_title</f>
        <v>0</v>
      </c>
    </row>
    <row r="52" spans="1:3" ht="15" customHeight="1">
      <c r="A52" s="27" t="s">
        <v>173</v>
      </c>
      <c r="B52" s="27">
        <f>org2_emails</f>
        <v>0</v>
      </c>
      <c r="C52" s="27" t="s">
        <v>156</v>
      </c>
    </row>
    <row r="53" spans="1:3" ht="15" customHeight="1">
      <c r="A53" s="27" t="s">
        <v>165</v>
      </c>
      <c r="B53" s="27">
        <f>org2_phones</f>
        <v>0</v>
      </c>
      <c r="C53" s="27" t="s">
        <v>156</v>
      </c>
    </row>
    <row r="54" spans="1:2" ht="15" customHeight="1">
      <c r="A54" s="27" t="s">
        <v>174</v>
      </c>
      <c r="B54" s="27">
        <f>org2_zipcode</f>
        <v>0</v>
      </c>
    </row>
    <row r="55" ht="15" customHeight="1">
      <c r="A55" s="27" t="s">
        <v>152</v>
      </c>
    </row>
    <row r="56" spans="1:2" ht="15" customHeight="1">
      <c r="A56" s="27" t="s">
        <v>175</v>
      </c>
      <c r="B56" s="27">
        <f>org2_address</f>
        <v>0</v>
      </c>
    </row>
    <row r="57" spans="1:2" ht="15" customHeight="1">
      <c r="A57" s="27" t="s">
        <v>160</v>
      </c>
      <c r="B57" s="27">
        <f>org2_city</f>
        <v>0</v>
      </c>
    </row>
    <row r="58" spans="1:2" ht="15" customHeight="1">
      <c r="A58" s="27" t="s">
        <v>159</v>
      </c>
      <c r="B58" s="28">
        <f>org2_country</f>
        <v>0</v>
      </c>
    </row>
    <row r="59" spans="1:2" ht="15" customHeight="1">
      <c r="A59" s="27" t="s">
        <v>176</v>
      </c>
      <c r="B59" s="27">
        <f>org2_position</f>
        <v>0</v>
      </c>
    </row>
    <row r="60" spans="1:2" ht="15" customHeight="1">
      <c r="A60" s="27" t="s">
        <v>177</v>
      </c>
      <c r="B60" s="27">
        <f>org2_short_title</f>
        <v>0</v>
      </c>
    </row>
    <row r="61" spans="1:2" ht="15" customHeight="1">
      <c r="A61" s="27" t="s">
        <v>178</v>
      </c>
      <c r="B61" s="27">
        <f>org2_title</f>
        <v>0</v>
      </c>
    </row>
    <row r="64" ht="15" customHeight="1">
      <c r="A64" s="27" t="s">
        <v>179</v>
      </c>
    </row>
    <row r="65" spans="1:3" ht="15" customHeight="1">
      <c r="A65" s="27" t="s">
        <v>180</v>
      </c>
      <c r="B65" s="27">
        <f>fields_eng</f>
        <v>0</v>
      </c>
      <c r="C65" s="27" t="s">
        <v>156</v>
      </c>
    </row>
    <row r="66" spans="1:3" ht="15" customHeight="1">
      <c r="A66" s="27" t="s">
        <v>181</v>
      </c>
      <c r="B66" s="28">
        <f>fields_ukr</f>
        <v>0</v>
      </c>
      <c r="C66" s="27" t="s">
        <v>156</v>
      </c>
    </row>
    <row r="68" spans="1:2" ht="15" customHeight="1">
      <c r="A68" s="27" t="s">
        <v>182</v>
      </c>
      <c r="B68" s="27">
        <f>additional_info</f>
        <v>0</v>
      </c>
    </row>
    <row r="70" spans="1:2" ht="15" customHeight="1">
      <c r="A70" s="27" t="s">
        <v>183</v>
      </c>
      <c r="B70" s="27" t="s">
        <v>184</v>
      </c>
    </row>
    <row r="71" spans="1:2" ht="15" customHeight="1">
      <c r="A71" s="27" t="s">
        <v>185</v>
      </c>
      <c r="B71" s="27" t="s">
        <v>186</v>
      </c>
    </row>
    <row r="73" ht="15" customHeight="1">
      <c r="A73" s="27" t="s">
        <v>187</v>
      </c>
    </row>
    <row r="74" spans="1:2" ht="15" customHeight="1">
      <c r="A74" s="30">
        <f>CONCATENATE("  - [""",link1_descr,""", """,link1_url,"""]")</f>
        <v>0</v>
      </c>
      <c r="B74" s="30"/>
    </row>
    <row r="75" spans="1:2" ht="15" customHeight="1">
      <c r="A75" s="30">
        <f>CONCATENATE("  - [""",link2_descr,""", """,link2_url,"""]")</f>
        <v>0</v>
      </c>
      <c r="B75" s="30"/>
    </row>
    <row r="76" spans="1:2" ht="15" customHeight="1">
      <c r="A76" s="30">
        <f>CONCATENATE("  - [""",link3_descr,""", """,link3_url,"""]")</f>
        <v>0</v>
      </c>
      <c r="B76" s="30"/>
    </row>
    <row r="77" spans="1:2" ht="15" customHeight="1">
      <c r="A77" s="30">
        <f>CONCATENATE("  - [""",link4_descr,""", """,link4_url,"""]")</f>
        <v>0</v>
      </c>
      <c r="B77" s="30"/>
    </row>
    <row r="78" spans="1:2" ht="15" customHeight="1">
      <c r="A78" s="30">
        <f>CONCATENATE("  - [""",link5_descr,""", """,link5_url,"""]")</f>
        <v>0</v>
      </c>
      <c r="B78" s="30"/>
    </row>
    <row r="79" spans="1:2" ht="15" customHeight="1">
      <c r="A79" s="30">
        <f>CONCATENATE("  - [""",link6_descr,""", """,link6_url,"""]")</f>
        <v>0</v>
      </c>
      <c r="B79" s="30"/>
    </row>
    <row r="80" spans="1:2" ht="15" customHeight="1">
      <c r="A80" s="30">
        <f>CONCATENATE("  - [""",link7_descr,""", """,link7_url,"""]")</f>
        <v>0</v>
      </c>
      <c r="B80" s="30"/>
    </row>
    <row r="81" spans="1:2" ht="15" customHeight="1">
      <c r="A81"/>
      <c r="B81"/>
    </row>
    <row r="83" ht="15" customHeight="1">
      <c r="A83" s="27" t="s">
        <v>188</v>
      </c>
    </row>
    <row r="84" spans="1:3" ht="16.5" customHeight="1">
      <c r="A84" s="27" t="s">
        <v>189</v>
      </c>
      <c r="B84" s="27">
        <f>p1_authors</f>
        <v>0</v>
      </c>
      <c r="C84" s="27" t="s">
        <v>156</v>
      </c>
    </row>
    <row r="85" spans="1:2" ht="15" customHeight="1">
      <c r="A85" s="27" t="s">
        <v>190</v>
      </c>
      <c r="B85" s="27">
        <f>p1_title</f>
        <v>0</v>
      </c>
    </row>
    <row r="86" spans="1:2" ht="15" customHeight="1">
      <c r="A86" s="27" t="s">
        <v>191</v>
      </c>
      <c r="B86" s="27">
        <f>p1_journal</f>
        <v>0</v>
      </c>
    </row>
    <row r="87" spans="1:2" ht="17.25" customHeight="1">
      <c r="A87" s="27" t="s">
        <v>192</v>
      </c>
      <c r="B87" s="27">
        <f>p1_year</f>
        <v>0</v>
      </c>
    </row>
    <row r="88" spans="1:2" ht="17.25" customHeight="1">
      <c r="A88" s="27" t="s">
        <v>193</v>
      </c>
      <c r="B88" s="27">
        <f>p1_volume</f>
        <v>0</v>
      </c>
    </row>
    <row r="89" spans="1:2" ht="17.25" customHeight="1">
      <c r="A89" s="27" t="s">
        <v>194</v>
      </c>
      <c r="B89" s="27">
        <f>p1_number</f>
        <v>0</v>
      </c>
    </row>
    <row r="90" spans="1:2" ht="15" customHeight="1">
      <c r="A90" s="27" t="s">
        <v>195</v>
      </c>
      <c r="B90" s="27">
        <f>p1_pages</f>
        <v>0</v>
      </c>
    </row>
    <row r="91" spans="1:2" ht="15" customHeight="1">
      <c r="A91" s="27" t="s">
        <v>196</v>
      </c>
      <c r="B91" s="27">
        <f>p1_doi</f>
        <v>0</v>
      </c>
    </row>
    <row r="92" ht="16.5" customHeight="1">
      <c r="A92" s="27" t="s">
        <v>197</v>
      </c>
    </row>
    <row r="93" spans="1:2" ht="16.5" customHeight="1">
      <c r="A93" s="30">
        <f>CONCATENATE("      - [""url"", """,p1_url,"""]")</f>
        <v>0</v>
      </c>
      <c r="B93" s="30"/>
    </row>
    <row r="95" spans="1:3" ht="17.25" customHeight="1">
      <c r="A95" s="27" t="s">
        <v>189</v>
      </c>
      <c r="B95" s="28">
        <f>p2_authors</f>
        <v>0</v>
      </c>
      <c r="C95" s="27" t="s">
        <v>156</v>
      </c>
    </row>
    <row r="96" spans="1:2" ht="15" customHeight="1">
      <c r="A96" s="27" t="s">
        <v>190</v>
      </c>
      <c r="B96" s="27">
        <f>p2_title</f>
        <v>0</v>
      </c>
    </row>
    <row r="97" spans="1:2" ht="15" customHeight="1">
      <c r="A97" s="27" t="s">
        <v>198</v>
      </c>
      <c r="B97" s="27">
        <f>p2_journal</f>
        <v>0</v>
      </c>
    </row>
    <row r="98" spans="1:2" ht="17.25" customHeight="1">
      <c r="A98" s="27" t="s">
        <v>199</v>
      </c>
      <c r="B98" s="27">
        <f>p2_year</f>
        <v>0</v>
      </c>
    </row>
    <row r="99" spans="1:3" ht="17.25" customHeight="1">
      <c r="A99" s="27" t="s">
        <v>200</v>
      </c>
      <c r="B99" s="27">
        <f>p2_volume</f>
        <v>0</v>
      </c>
      <c r="C99"/>
    </row>
    <row r="100" spans="1:2" ht="17.25" customHeight="1">
      <c r="A100" s="27" t="s">
        <v>201</v>
      </c>
      <c r="B100" s="27">
        <f>p2_number</f>
        <v>0</v>
      </c>
    </row>
    <row r="101" spans="1:2" ht="17.25" customHeight="1">
      <c r="A101" s="27" t="s">
        <v>202</v>
      </c>
      <c r="B101" s="27">
        <f>p2_pages</f>
        <v>0</v>
      </c>
    </row>
    <row r="102" spans="1:2" ht="15" customHeight="1">
      <c r="A102" s="27" t="s">
        <v>203</v>
      </c>
      <c r="B102" s="27">
        <f>p2_doi</f>
        <v>0</v>
      </c>
    </row>
    <row r="103" ht="16.5" customHeight="1">
      <c r="A103" s="27" t="s">
        <v>197</v>
      </c>
    </row>
    <row r="104" spans="1:2" ht="16.5" customHeight="1">
      <c r="A104" s="30">
        <f>CONCATENATE("      - [""url"", """,p2_url,"""]")</f>
        <v>0</v>
      </c>
      <c r="B104" s="30"/>
    </row>
    <row r="106" spans="1:3" ht="17.25" customHeight="1">
      <c r="A106" s="27" t="s">
        <v>189</v>
      </c>
      <c r="B106" s="27">
        <f>p3_authors</f>
        <v>0</v>
      </c>
      <c r="C106" s="27" t="s">
        <v>156</v>
      </c>
    </row>
    <row r="107" spans="1:2" ht="15" customHeight="1">
      <c r="A107" s="27" t="s">
        <v>204</v>
      </c>
      <c r="B107" s="27">
        <f>p3_title</f>
        <v>0</v>
      </c>
    </row>
    <row r="108" spans="1:2" ht="15" customHeight="1">
      <c r="A108" s="27" t="s">
        <v>191</v>
      </c>
      <c r="B108" s="27">
        <f>p3_journal</f>
        <v>0</v>
      </c>
    </row>
    <row r="109" spans="1:2" ht="16.5" customHeight="1">
      <c r="A109" s="27" t="s">
        <v>199</v>
      </c>
      <c r="B109" s="27">
        <f>p3_year</f>
        <v>0</v>
      </c>
    </row>
    <row r="110" spans="1:2" ht="16.5" customHeight="1">
      <c r="A110" s="27" t="s">
        <v>200</v>
      </c>
      <c r="B110" s="27">
        <f>p3_volume</f>
        <v>0</v>
      </c>
    </row>
    <row r="111" spans="1:2" ht="16.5" customHeight="1">
      <c r="A111" s="27" t="s">
        <v>201</v>
      </c>
      <c r="B111" s="27">
        <f>p3_number</f>
        <v>0</v>
      </c>
    </row>
    <row r="112" spans="1:2" ht="15" customHeight="1">
      <c r="A112" s="27" t="s">
        <v>195</v>
      </c>
      <c r="B112" s="27">
        <f>p3_pages</f>
        <v>0</v>
      </c>
    </row>
    <row r="113" spans="1:2" ht="15" customHeight="1">
      <c r="A113" s="27" t="s">
        <v>196</v>
      </c>
      <c r="B113" s="27">
        <f>p3_doi</f>
        <v>0</v>
      </c>
    </row>
    <row r="114" ht="16.5" customHeight="1">
      <c r="A114" s="27" t="s">
        <v>197</v>
      </c>
    </row>
    <row r="115" spans="1:2" ht="16.5" customHeight="1">
      <c r="A115" s="30">
        <f>CONCATENATE("      - [""url"", """,p3_url,"""]")</f>
        <v>0</v>
      </c>
      <c r="B115" s="30"/>
    </row>
    <row r="117" spans="1:3" ht="17.25" customHeight="1">
      <c r="A117" s="27" t="s">
        <v>189</v>
      </c>
      <c r="B117" s="28">
        <f>p4_authors</f>
        <v>0</v>
      </c>
      <c r="C117" s="27" t="s">
        <v>156</v>
      </c>
    </row>
    <row r="118" spans="1:2" ht="15" customHeight="1">
      <c r="A118" s="27" t="s">
        <v>190</v>
      </c>
      <c r="B118" s="27">
        <f>p4_title</f>
        <v>0</v>
      </c>
    </row>
    <row r="119" spans="1:2" ht="15" customHeight="1">
      <c r="A119" s="27" t="s">
        <v>198</v>
      </c>
      <c r="B119" s="27">
        <f>p4_journal</f>
        <v>0</v>
      </c>
    </row>
    <row r="120" spans="1:2" ht="16.5" customHeight="1">
      <c r="A120" s="27" t="s">
        <v>199</v>
      </c>
      <c r="B120" s="27">
        <f>p4_year</f>
        <v>0</v>
      </c>
    </row>
    <row r="121" spans="1:2" ht="17.25" customHeight="1">
      <c r="A121" s="27" t="s">
        <v>200</v>
      </c>
      <c r="B121" s="27">
        <f>p4_volume</f>
        <v>0</v>
      </c>
    </row>
    <row r="122" spans="1:2" ht="17.25" customHeight="1">
      <c r="A122" s="27" t="s">
        <v>201</v>
      </c>
      <c r="B122" s="27">
        <f>p4_number</f>
        <v>0</v>
      </c>
    </row>
    <row r="123" spans="1:2" ht="16.5" customHeight="1">
      <c r="A123" s="27" t="s">
        <v>195</v>
      </c>
      <c r="B123" s="27">
        <f>p4_pages</f>
        <v>0</v>
      </c>
    </row>
    <row r="124" spans="1:2" ht="15" customHeight="1">
      <c r="A124" s="27" t="s">
        <v>203</v>
      </c>
      <c r="B124" s="27">
        <f>p4_doi</f>
        <v>0</v>
      </c>
    </row>
    <row r="125" ht="16.5" customHeight="1">
      <c r="A125" s="27" t="s">
        <v>197</v>
      </c>
    </row>
    <row r="126" spans="1:2" ht="16.5" customHeight="1">
      <c r="A126" s="30">
        <f>CONCATENATE("      - [""url"", """,p4_url,"""]")</f>
        <v>0</v>
      </c>
      <c r="B126" s="30"/>
    </row>
    <row r="128" spans="1:3" ht="17.25" customHeight="1">
      <c r="A128" s="27" t="s">
        <v>189</v>
      </c>
      <c r="B128" s="28">
        <f>p5_authors</f>
        <v>0</v>
      </c>
      <c r="C128" s="27" t="s">
        <v>156</v>
      </c>
    </row>
    <row r="129" spans="1:2" ht="15" customHeight="1">
      <c r="A129" s="27" t="s">
        <v>190</v>
      </c>
      <c r="B129" s="27">
        <f>p5_title</f>
        <v>0</v>
      </c>
    </row>
    <row r="130" spans="1:2" ht="16.5" customHeight="1">
      <c r="A130" s="27" t="s">
        <v>198</v>
      </c>
      <c r="B130" s="27">
        <f>p5_journal</f>
        <v>0</v>
      </c>
    </row>
    <row r="131" spans="1:2" ht="17.25" customHeight="1">
      <c r="A131" s="27" t="s">
        <v>199</v>
      </c>
      <c r="B131" s="27">
        <f>p5_year</f>
        <v>0</v>
      </c>
    </row>
    <row r="132" spans="1:2" ht="17.25" customHeight="1">
      <c r="A132" s="27" t="s">
        <v>200</v>
      </c>
      <c r="B132" s="27">
        <f>p5_volume</f>
        <v>0</v>
      </c>
    </row>
    <row r="133" spans="1:2" ht="17.25" customHeight="1">
      <c r="A133" s="27" t="s">
        <v>201</v>
      </c>
      <c r="B133" s="27">
        <f>p5_number</f>
        <v>0</v>
      </c>
    </row>
    <row r="134" spans="1:2" ht="15" customHeight="1">
      <c r="A134" s="27" t="s">
        <v>202</v>
      </c>
      <c r="B134" s="27">
        <f>p5_pages</f>
        <v>0</v>
      </c>
    </row>
    <row r="135" spans="1:2" ht="15" customHeight="1">
      <c r="A135" s="27" t="s">
        <v>203</v>
      </c>
      <c r="B135" s="27">
        <f>p5_doi</f>
        <v>0</v>
      </c>
    </row>
    <row r="136" ht="16.5" customHeight="1">
      <c r="A136" s="27" t="s">
        <v>197</v>
      </c>
    </row>
    <row r="137" spans="1:2" ht="16.5" customHeight="1">
      <c r="A137" s="30">
        <f>CONCATENATE("      - [""url"", """,p5_url,"""]")</f>
        <v>0</v>
      </c>
      <c r="B137" s="30"/>
    </row>
    <row r="139" ht="15" customHeight="1">
      <c r="A139" s="27" t="s">
        <v>143</v>
      </c>
    </row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</sheetData>
  <sheetProtection selectLockedCells="1" selectUnlockedCells="1"/>
  <mergeCells count="12">
    <mergeCell ref="A74:B74"/>
    <mergeCell ref="A75:B75"/>
    <mergeCell ref="A76:B76"/>
    <mergeCell ref="A77:B77"/>
    <mergeCell ref="A78:B78"/>
    <mergeCell ref="A79:B79"/>
    <mergeCell ref="A80:B80"/>
    <mergeCell ref="A93:B93"/>
    <mergeCell ref="A104:B104"/>
    <mergeCell ref="A115:B115"/>
    <mergeCell ref="A126:B126"/>
    <mergeCell ref="A137:B137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2021-12-24T12:27:40Z</dcterms:created>
  <dcterms:modified xsi:type="dcterms:W3CDTF">2022-09-02T04:02:16Z</dcterms:modified>
  <cp:category/>
  <cp:version/>
  <cp:contentType/>
  <cp:contentStatus/>
  <cp:revision>95</cp:revision>
</cp:coreProperties>
</file>